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8540" windowHeight="12630" activeTab="0"/>
  </bookViews>
  <sheets>
    <sheet name="01" sheetId="1" r:id="rId1"/>
    <sheet name="02" sheetId="2" r:id="rId2"/>
    <sheet name="03" sheetId="3" r:id="rId3"/>
    <sheet name="04-06" sheetId="4" r:id="rId4"/>
    <sheet name="07-09" sheetId="5" r:id="rId5"/>
    <sheet name="10" sheetId="6" r:id="rId6"/>
    <sheet name="11" sheetId="7" r:id="rId7"/>
    <sheet name="12" sheetId="8" r:id="rId8"/>
    <sheet name="Ergeb." sheetId="9" r:id="rId9"/>
  </sheets>
  <definedNames/>
  <calcPr fullCalcOnLoad="1"/>
</workbook>
</file>

<file path=xl/sharedStrings.xml><?xml version="1.0" encoding="utf-8"?>
<sst xmlns="http://schemas.openxmlformats.org/spreadsheetml/2006/main" count="58" uniqueCount="38">
  <si>
    <t xml:space="preserve">  Dentinband am P 2</t>
  </si>
  <si>
    <t xml:space="preserve">  Einbiss  am  P 3</t>
  </si>
  <si>
    <t xml:space="preserve">  Einbiss am  P 4</t>
  </si>
  <si>
    <t xml:space="preserve">  Kauranddentin am  M 1</t>
  </si>
  <si>
    <t xml:space="preserve">  Kauranddentin am  M 2</t>
  </si>
  <si>
    <t xml:space="preserve">  Kauranddentin am  M 3</t>
  </si>
  <si>
    <t xml:space="preserve">  Kunde  am  M 1</t>
  </si>
  <si>
    <t xml:space="preserve">  Kunde  am  M 2</t>
  </si>
  <si>
    <t xml:space="preserve">  Kunde  am  M 3</t>
  </si>
  <si>
    <t xml:space="preserve">  Kundenhöcker  am  M 1  </t>
  </si>
  <si>
    <t xml:space="preserve">  Einbiss am Anhang des  M 1</t>
  </si>
  <si>
    <t xml:space="preserve">  Ring am Anhang des  M1</t>
  </si>
  <si>
    <t>Pos.</t>
  </si>
  <si>
    <t>Kalk</t>
  </si>
  <si>
    <t>M 1</t>
  </si>
  <si>
    <t>M 2</t>
  </si>
  <si>
    <t>M 3</t>
  </si>
  <si>
    <t>Kristallin</t>
  </si>
  <si>
    <t>Bezirk :</t>
  </si>
  <si>
    <t>Hegering :</t>
  </si>
  <si>
    <t>Jagdgebiet:</t>
  </si>
  <si>
    <t>Nummer in der Abschussliste:</t>
  </si>
  <si>
    <t xml:space="preserve">  Kundenhöcker  am  M 1</t>
  </si>
  <si>
    <t>Jagdjahr:</t>
  </si>
  <si>
    <t xml:space="preserve">Datum:     </t>
  </si>
  <si>
    <t>Talschaft:</t>
  </si>
  <si>
    <t>Nr.:</t>
  </si>
  <si>
    <t xml:space="preserve">  Einbiss am Anhang des  M 3</t>
  </si>
  <si>
    <t xml:space="preserve">  Ring am Anhang des  M 3</t>
  </si>
  <si>
    <t>Wertzahl</t>
  </si>
  <si>
    <t>Wertzahlen</t>
  </si>
  <si>
    <t>In Kärnten: südlich der Drau</t>
  </si>
  <si>
    <t>In Kärnten: nördlich der Drau</t>
  </si>
  <si>
    <t>Alter in vollendeten</t>
  </si>
  <si>
    <t>Jahren</t>
  </si>
  <si>
    <t>Summe der Wertzahlen :</t>
  </si>
  <si>
    <t>minimal:</t>
  </si>
  <si>
    <t>maximal: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</si>
</sst>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b/>
      <sz val="14"/>
      <color indexed="9"/>
      <name val="Arial"/>
      <family val="0"/>
    </font>
    <font>
      <sz val="16"/>
      <color indexed="8"/>
      <name val="Arial"/>
      <family val="0"/>
    </font>
    <font>
      <b/>
      <sz val="16"/>
      <color indexed="9"/>
      <name val="Arial"/>
      <family val="0"/>
    </font>
    <font>
      <sz val="10"/>
      <color indexed="8"/>
      <name val="Arial"/>
      <family val="0"/>
    </font>
    <font>
      <b/>
      <sz val="14"/>
      <color indexed="27"/>
      <name val="Arial"/>
      <family val="0"/>
    </font>
    <font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hair"/>
    </border>
    <border>
      <left style="thick">
        <color indexed="17"/>
      </left>
      <right style="thick">
        <color indexed="17"/>
      </right>
      <top style="thick">
        <color indexed="17"/>
      </top>
      <bottom style="hair">
        <color indexed="57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ck">
        <color indexed="12"/>
      </right>
      <top style="hair"/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17"/>
      </left>
      <right style="thick">
        <color indexed="17"/>
      </right>
      <top style="hair">
        <color indexed="5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23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70" fontId="6" fillId="0" borderId="0" xfId="0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left"/>
    </xf>
    <xf numFmtId="170" fontId="0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0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1" fontId="11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0" borderId="0" xfId="0" applyFill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 vertical="center"/>
      <protection locked="0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vertical="center"/>
    </xf>
    <xf numFmtId="0" fontId="10" fillId="2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vertical="center"/>
    </xf>
    <xf numFmtId="0" fontId="0" fillId="0" borderId="26" xfId="0" applyBorder="1" applyAlignment="1" applyProtection="1">
      <alignment horizontal="center"/>
      <protection locked="0"/>
    </xf>
    <xf numFmtId="170" fontId="0" fillId="0" borderId="2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170" fontId="0" fillId="0" borderId="27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10" fillId="20" borderId="29" xfId="0" applyFont="1" applyFill="1" applyBorder="1" applyAlignment="1">
      <alignment horizontal="center"/>
    </xf>
    <xf numFmtId="0" fontId="5" fillId="20" borderId="30" xfId="0" applyFont="1" applyFill="1" applyBorder="1" applyAlignment="1">
      <alignment horizontal="center"/>
    </xf>
    <xf numFmtId="0" fontId="5" fillId="20" borderId="31" xfId="0" applyFont="1" applyFill="1" applyBorder="1" applyAlignment="1">
      <alignment horizontal="center"/>
    </xf>
    <xf numFmtId="170" fontId="0" fillId="0" borderId="32" xfId="0" applyNumberFormat="1" applyFont="1" applyBorder="1" applyAlignment="1">
      <alignment horizontal="center"/>
    </xf>
    <xf numFmtId="170" fontId="0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170" fontId="13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170" fontId="0" fillId="0" borderId="23" xfId="0" applyNumberFormat="1" applyFont="1" applyBorder="1" applyAlignment="1">
      <alignment horizontal="center"/>
    </xf>
    <xf numFmtId="170" fontId="0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0" fontId="0" fillId="0" borderId="36" xfId="0" applyNumberFormat="1" applyFont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0" xfId="0" applyBorder="1" applyAlignment="1">
      <alignment/>
    </xf>
    <xf numFmtId="0" fontId="4" fillId="0" borderId="12" xfId="0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1" fillId="21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0" fillId="21" borderId="42" xfId="0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170" fontId="0" fillId="0" borderId="43" xfId="0" applyNumberFormat="1" applyFont="1" applyFill="1" applyBorder="1" applyAlignment="1" applyProtection="1">
      <alignment/>
      <protection hidden="1"/>
    </xf>
    <xf numFmtId="0" fontId="5" fillId="20" borderId="44" xfId="0" applyFont="1" applyFill="1" applyBorder="1" applyAlignment="1">
      <alignment horizontal="center"/>
    </xf>
    <xf numFmtId="2" fontId="0" fillId="24" borderId="45" xfId="0" applyNumberFormat="1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>
      <alignment horizontal="center"/>
    </xf>
    <xf numFmtId="170" fontId="5" fillId="0" borderId="29" xfId="0" applyNumberFormat="1" applyFont="1" applyFill="1" applyBorder="1" applyAlignment="1" applyProtection="1">
      <alignment horizontal="center"/>
      <protection hidden="1"/>
    </xf>
    <xf numFmtId="170" fontId="0" fillId="0" borderId="46" xfId="0" applyNumberFormat="1" applyFont="1" applyBorder="1" applyAlignment="1" applyProtection="1">
      <alignment horizontal="center"/>
      <protection hidden="1"/>
    </xf>
    <xf numFmtId="170" fontId="0" fillId="0" borderId="26" xfId="0" applyNumberFormat="1" applyFont="1" applyBorder="1" applyAlignment="1" applyProtection="1">
      <alignment horizontal="center"/>
      <protection hidden="1"/>
    </xf>
    <xf numFmtId="0" fontId="5" fillId="20" borderId="47" xfId="0" applyFont="1" applyFill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0" fillId="0" borderId="49" xfId="0" applyNumberFormat="1" applyFont="1" applyBorder="1" applyAlignment="1">
      <alignment horizontal="center"/>
    </xf>
    <xf numFmtId="0" fontId="5" fillId="20" borderId="50" xfId="0" applyFont="1" applyFill="1" applyBorder="1" applyAlignment="1">
      <alignment horizontal="center"/>
    </xf>
    <xf numFmtId="170" fontId="0" fillId="0" borderId="26" xfId="0" applyNumberFormat="1" applyFont="1" applyBorder="1" applyAlignment="1">
      <alignment horizontal="left"/>
    </xf>
    <xf numFmtId="2" fontId="0" fillId="0" borderId="5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170" fontId="0" fillId="0" borderId="54" xfId="0" applyNumberFormat="1" applyFont="1" applyBorder="1" applyAlignment="1" applyProtection="1">
      <alignment horizontal="center"/>
      <protection hidden="1"/>
    </xf>
    <xf numFmtId="170" fontId="0" fillId="0" borderId="15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15" fillId="21" borderId="56" xfId="0" applyNumberFormat="1" applyFont="1" applyFill="1" applyBorder="1" applyAlignment="1">
      <alignment horizontal="center" vertical="center"/>
    </xf>
    <xf numFmtId="170" fontId="15" fillId="21" borderId="57" xfId="0" applyNumberFormat="1" applyFont="1" applyFill="1" applyBorder="1" applyAlignment="1">
      <alignment horizontal="center" vertical="center"/>
    </xf>
    <xf numFmtId="170" fontId="15" fillId="21" borderId="58" xfId="0" applyNumberFormat="1" applyFont="1" applyFill="1" applyBorder="1" applyAlignment="1">
      <alignment horizontal="center" vertical="center"/>
    </xf>
    <xf numFmtId="1" fontId="3" fillId="21" borderId="59" xfId="0" applyNumberFormat="1" applyFont="1" applyFill="1" applyBorder="1" applyAlignment="1" applyProtection="1">
      <alignment horizontal="center" vertical="center"/>
      <protection hidden="1"/>
    </xf>
    <xf numFmtId="1" fontId="3" fillId="21" borderId="60" xfId="0" applyNumberFormat="1" applyFont="1" applyFill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6" fillId="0" borderId="62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1" fontId="3" fillId="0" borderId="63" xfId="0" applyNumberFormat="1" applyFont="1" applyFill="1" applyBorder="1" applyAlignment="1" applyProtection="1">
      <alignment horizontal="center" vertical="center"/>
      <protection hidden="1"/>
    </xf>
    <xf numFmtId="1" fontId="3" fillId="0" borderId="64" xfId="0" applyNumberFormat="1" applyFont="1" applyFill="1" applyBorder="1" applyAlignment="1" applyProtection="1">
      <alignment horizontal="center" vertical="center"/>
      <protection hidden="1"/>
    </xf>
    <xf numFmtId="170" fontId="15" fillId="0" borderId="65" xfId="0" applyNumberFormat="1" applyFont="1" applyFill="1" applyBorder="1" applyAlignment="1">
      <alignment horizontal="center" vertical="center"/>
    </xf>
    <xf numFmtId="170" fontId="0" fillId="0" borderId="66" xfId="0" applyNumberFormat="1" applyFont="1" applyFill="1" applyBorder="1" applyAlignment="1">
      <alignment horizontal="center" vertical="center"/>
    </xf>
    <xf numFmtId="170" fontId="0" fillId="0" borderId="67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70" fontId="0" fillId="0" borderId="25" xfId="0" applyNumberFormat="1" applyFont="1" applyBorder="1" applyAlignment="1" applyProtection="1">
      <alignment horizontal="center"/>
      <protection hidden="1"/>
    </xf>
    <xf numFmtId="170" fontId="0" fillId="0" borderId="20" xfId="0" applyNumberFormat="1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40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'Ergeb.'!$G$27:$G$39</c:f>
              <c:numCache/>
            </c:numRef>
          </c:val>
        </c:ser>
        <c:axId val="35037533"/>
        <c:axId val="46902342"/>
      </c:barChart>
      <c:catAx>
        <c:axId val="3503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ax val="11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jpeg" /><Relationship Id="rId7" Type="http://schemas.openxmlformats.org/officeDocument/2006/relationships/image" Target="../media/image23.jpeg" /><Relationship Id="rId8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1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Relationship Id="rId3" Type="http://schemas.openxmlformats.org/officeDocument/2006/relationships/image" Target="../media/image31.jpeg" /><Relationship Id="rId4" Type="http://schemas.openxmlformats.org/officeDocument/2006/relationships/image" Target="../media/image32.jpeg" /><Relationship Id="rId5" Type="http://schemas.openxmlformats.org/officeDocument/2006/relationships/image" Target="../media/image19.jpeg" /><Relationship Id="rId6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123825</xdr:rowOff>
    </xdr:from>
    <xdr:to>
      <xdr:col>6</xdr:col>
      <xdr:colOff>628650</xdr:colOff>
      <xdr:row>3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76425" y="285750"/>
          <a:ext cx="3324225" cy="2952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Dentinband am 2. Vorbackenzahn - P 2</a:t>
          </a:r>
        </a:p>
      </xdr:txBody>
    </xdr:sp>
    <xdr:clientData/>
  </xdr:twoCellAnchor>
  <xdr:twoCellAnchor>
    <xdr:from>
      <xdr:col>3</xdr:col>
      <xdr:colOff>342900</xdr:colOff>
      <xdr:row>18</xdr:row>
      <xdr:rowOff>47625</xdr:rowOff>
    </xdr:from>
    <xdr:to>
      <xdr:col>3</xdr:col>
      <xdr:colOff>742950</xdr:colOff>
      <xdr:row>19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28900" y="32194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19</xdr:row>
      <xdr:rowOff>38100</xdr:rowOff>
    </xdr:from>
    <xdr:to>
      <xdr:col>4</xdr:col>
      <xdr:colOff>133350</xdr:colOff>
      <xdr:row>20</xdr:row>
      <xdr:rowOff>123825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81300" y="33718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8</xdr:row>
      <xdr:rowOff>114300</xdr:rowOff>
    </xdr:from>
    <xdr:to>
      <xdr:col>2</xdr:col>
      <xdr:colOff>409575</xdr:colOff>
      <xdr:row>15</xdr:row>
      <xdr:rowOff>142875</xdr:rowOff>
    </xdr:to>
    <xdr:pic>
      <xdr:nvPicPr>
        <xdr:cNvPr id="4" name="Picture 14" descr="133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09700"/>
          <a:ext cx="1895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114300</xdr:rowOff>
    </xdr:from>
    <xdr:to>
      <xdr:col>2</xdr:col>
      <xdr:colOff>400050</xdr:colOff>
      <xdr:row>9</xdr:row>
      <xdr:rowOff>200025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524000" y="14097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0,8</a:t>
          </a:r>
        </a:p>
      </xdr:txBody>
    </xdr:sp>
    <xdr:clientData/>
  </xdr:twoCellAnchor>
  <xdr:twoCellAnchor editAs="oneCell">
    <xdr:from>
      <xdr:col>5</xdr:col>
      <xdr:colOff>57150</xdr:colOff>
      <xdr:row>8</xdr:row>
      <xdr:rowOff>114300</xdr:rowOff>
    </xdr:from>
    <xdr:to>
      <xdr:col>6</xdr:col>
      <xdr:colOff>1143000</xdr:colOff>
      <xdr:row>15</xdr:row>
      <xdr:rowOff>123825</xdr:rowOff>
    </xdr:to>
    <xdr:pic>
      <xdr:nvPicPr>
        <xdr:cNvPr id="6" name="Picture 15" descr="133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409700"/>
          <a:ext cx="1847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8</xdr:row>
      <xdr:rowOff>142875</xdr:rowOff>
    </xdr:from>
    <xdr:to>
      <xdr:col>6</xdr:col>
      <xdr:colOff>1114425</xdr:colOff>
      <xdr:row>9</xdr:row>
      <xdr:rowOff>228600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86375" y="1438275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3,0</a:t>
          </a:r>
        </a:p>
      </xdr:txBody>
    </xdr:sp>
    <xdr:clientData/>
  </xdr:twoCellAnchor>
  <xdr:twoCellAnchor editAs="oneCell">
    <xdr:from>
      <xdr:col>2</xdr:col>
      <xdr:colOff>428625</xdr:colOff>
      <xdr:row>8</xdr:row>
      <xdr:rowOff>114300</xdr:rowOff>
    </xdr:from>
    <xdr:to>
      <xdr:col>5</xdr:col>
      <xdr:colOff>47625</xdr:colOff>
      <xdr:row>15</xdr:row>
      <xdr:rowOff>133350</xdr:rowOff>
    </xdr:to>
    <xdr:pic>
      <xdr:nvPicPr>
        <xdr:cNvPr id="8" name="Picture 16" descr="133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1409700"/>
          <a:ext cx="1905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8</xdr:row>
      <xdr:rowOff>114300</xdr:rowOff>
    </xdr:from>
    <xdr:to>
      <xdr:col>5</xdr:col>
      <xdr:colOff>0</xdr:colOff>
      <xdr:row>9</xdr:row>
      <xdr:rowOff>200025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409950" y="14097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1,8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2</xdr:col>
      <xdr:colOff>295275</xdr:colOff>
      <xdr:row>7</xdr:row>
      <xdr:rowOff>38100</xdr:rowOff>
    </xdr:to>
    <xdr:pic>
      <xdr:nvPicPr>
        <xdr:cNvPr id="10" name="Picture 17" descr="p2_gespiege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6200"/>
          <a:ext cx="1771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647700</xdr:colOff>
      <xdr:row>1</xdr:row>
      <xdr:rowOff>57150</xdr:rowOff>
    </xdr:from>
    <xdr:to>
      <xdr:col>6</xdr:col>
      <xdr:colOff>1104900</xdr:colOff>
      <xdr:row>3</xdr:row>
      <xdr:rowOff>152400</xdr:rowOff>
    </xdr:to>
    <xdr:sp>
      <xdr:nvSpPr>
        <xdr:cNvPr id="11" name="Oval 18"/>
        <xdr:cNvSpPr>
          <a:spLocks/>
        </xdr:cNvSpPr>
      </xdr:nvSpPr>
      <xdr:spPr>
        <a:xfrm>
          <a:off x="5219700" y="21907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76200</xdr:rowOff>
    </xdr:from>
    <xdr:to>
      <xdr:col>13</xdr:col>
      <xdr:colOff>247650</xdr:colOff>
      <xdr:row>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76200"/>
          <a:ext cx="5362575" cy="304800"/>
        </a:xfrm>
        <a:prstGeom prst="rect">
          <a:avLst/>
        </a:prstGeom>
        <a:solidFill>
          <a:srgbClr val="CCFFCC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Altersbestimmung des Rotwildes mittels Unterkiefer.</a:t>
          </a:r>
        </a:p>
      </xdr:txBody>
    </xdr:sp>
    <xdr:clientData/>
  </xdr:twoCellAnchor>
  <xdr:twoCellAnchor>
    <xdr:from>
      <xdr:col>5</xdr:col>
      <xdr:colOff>76200</xdr:colOff>
      <xdr:row>24</xdr:row>
      <xdr:rowOff>200025</xdr:rowOff>
    </xdr:from>
    <xdr:to>
      <xdr:col>12</xdr:col>
      <xdr:colOff>142875</xdr:colOff>
      <xdr:row>40</xdr:row>
      <xdr:rowOff>123825</xdr:rowOff>
    </xdr:to>
    <xdr:graphicFrame>
      <xdr:nvGraphicFramePr>
        <xdr:cNvPr id="2" name="Chart 5"/>
        <xdr:cNvGraphicFramePr/>
      </xdr:nvGraphicFramePr>
      <xdr:xfrm>
        <a:off x="1724025" y="6372225"/>
        <a:ext cx="3314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9525</xdr:rowOff>
    </xdr:from>
    <xdr:to>
      <xdr:col>5</xdr:col>
      <xdr:colOff>257175</xdr:colOff>
      <xdr:row>38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1657350" y="6657975"/>
          <a:ext cx="247650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26</xdr:row>
      <xdr:rowOff>9525</xdr:rowOff>
    </xdr:from>
    <xdr:to>
      <xdr:col>10</xdr:col>
      <xdr:colOff>57150</xdr:colOff>
      <xdr:row>39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2809875" y="6657975"/>
          <a:ext cx="1133475" cy="3009900"/>
        </a:xfrm>
        <a:prstGeom prst="rect">
          <a:avLst/>
        </a:prstGeom>
        <a:solidFill>
          <a:srgbClr val="FFCDCD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0</xdr:rowOff>
    </xdr:from>
    <xdr:to>
      <xdr:col>7</xdr:col>
      <xdr:colOff>495300</xdr:colOff>
      <xdr:row>39</xdr:row>
      <xdr:rowOff>38100</xdr:rowOff>
    </xdr:to>
    <xdr:sp>
      <xdr:nvSpPr>
        <xdr:cNvPr id="5" name="Rectangle 10"/>
        <xdr:cNvSpPr>
          <a:spLocks/>
        </xdr:cNvSpPr>
      </xdr:nvSpPr>
      <xdr:spPr>
        <a:xfrm>
          <a:off x="1971675" y="6648450"/>
          <a:ext cx="838200" cy="3009900"/>
        </a:xfrm>
        <a:prstGeom prst="rect">
          <a:avLst/>
        </a:prstGeom>
        <a:solidFill>
          <a:srgbClr val="E9FFE9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0</xdr:rowOff>
    </xdr:from>
    <xdr:to>
      <xdr:col>11</xdr:col>
      <xdr:colOff>304800</xdr:colOff>
      <xdr:row>39</xdr:row>
      <xdr:rowOff>66675</xdr:rowOff>
    </xdr:to>
    <xdr:sp>
      <xdr:nvSpPr>
        <xdr:cNvPr id="6" name="Rectangle 12"/>
        <xdr:cNvSpPr>
          <a:spLocks/>
        </xdr:cNvSpPr>
      </xdr:nvSpPr>
      <xdr:spPr>
        <a:xfrm>
          <a:off x="3943350" y="6648450"/>
          <a:ext cx="752475" cy="303847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25</xdr:row>
      <xdr:rowOff>180975</xdr:rowOff>
    </xdr:from>
    <xdr:to>
      <xdr:col>5</xdr:col>
      <xdr:colOff>47625</xdr:colOff>
      <xdr:row>39</xdr:row>
      <xdr:rowOff>38100</xdr:rowOff>
    </xdr:to>
    <xdr:sp>
      <xdr:nvSpPr>
        <xdr:cNvPr id="7" name="Line 13"/>
        <xdr:cNvSpPr>
          <a:spLocks/>
        </xdr:cNvSpPr>
      </xdr:nvSpPr>
      <xdr:spPr>
        <a:xfrm flipH="1">
          <a:off x="1695450" y="66389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104775</xdr:rowOff>
    </xdr:from>
    <xdr:to>
      <xdr:col>6</xdr:col>
      <xdr:colOff>238125</xdr:colOff>
      <xdr:row>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24150" y="266700"/>
          <a:ext cx="2085975" cy="561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Einbiss am P 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offen oder geschlossen</a:t>
          </a:r>
        </a:p>
      </xdr:txBody>
    </xdr:sp>
    <xdr:clientData/>
  </xdr:twoCellAnchor>
  <xdr:oneCellAnchor>
    <xdr:from>
      <xdr:col>1</xdr:col>
      <xdr:colOff>676275</xdr:colOff>
      <xdr:row>9</xdr:row>
      <xdr:rowOff>209550</xdr:rowOff>
    </xdr:from>
    <xdr:ext cx="66675" cy="180975"/>
    <xdr:sp>
      <xdr:nvSpPr>
        <xdr:cNvPr id="2" name="Text Box 7"/>
        <xdr:cNvSpPr txBox="1">
          <a:spLocks noChangeArrowheads="1"/>
        </xdr:cNvSpPr>
      </xdr:nvSpPr>
      <xdr:spPr>
        <a:xfrm>
          <a:off x="14382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657225</xdr:colOff>
      <xdr:row>8</xdr:row>
      <xdr:rowOff>95250</xdr:rowOff>
    </xdr:from>
    <xdr:to>
      <xdr:col>6</xdr:col>
      <xdr:colOff>1076325</xdr:colOff>
      <xdr:row>19</xdr:row>
      <xdr:rowOff>142875</xdr:rowOff>
    </xdr:to>
    <xdr:pic>
      <xdr:nvPicPr>
        <xdr:cNvPr id="3" name="Picture 10" descr="133619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90650"/>
          <a:ext cx="2705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5</xdr:col>
      <xdr:colOff>190500</xdr:colOff>
      <xdr:row>10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543300" y="1485900"/>
          <a:ext cx="457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 editAs="oneCell">
    <xdr:from>
      <xdr:col>0</xdr:col>
      <xdr:colOff>85725</xdr:colOff>
      <xdr:row>8</xdr:row>
      <xdr:rowOff>104775</xdr:rowOff>
    </xdr:from>
    <xdr:to>
      <xdr:col>3</xdr:col>
      <xdr:colOff>533400</xdr:colOff>
      <xdr:row>19</xdr:row>
      <xdr:rowOff>133350</xdr:rowOff>
    </xdr:to>
    <xdr:pic>
      <xdr:nvPicPr>
        <xdr:cNvPr id="5" name="Picture 11" descr="133618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00175"/>
          <a:ext cx="27336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8</xdr:row>
      <xdr:rowOff>142875</xdr:rowOff>
    </xdr:from>
    <xdr:to>
      <xdr:col>2</xdr:col>
      <xdr:colOff>133350</xdr:colOff>
      <xdr:row>10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1200150" y="1438275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419100</xdr:colOff>
      <xdr:row>8</xdr:row>
      <xdr:rowOff>76200</xdr:rowOff>
    </xdr:to>
    <xdr:pic>
      <xdr:nvPicPr>
        <xdr:cNvPr id="7" name="Picture 12" descr="p3_gespiege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"/>
          <a:ext cx="1866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</xdr:row>
      <xdr:rowOff>28575</xdr:rowOff>
    </xdr:from>
    <xdr:to>
      <xdr:col>6</xdr:col>
      <xdr:colOff>952500</xdr:colOff>
      <xdr:row>4</xdr:row>
      <xdr:rowOff>123825</xdr:rowOff>
    </xdr:to>
    <xdr:sp>
      <xdr:nvSpPr>
        <xdr:cNvPr id="8" name="Oval 13"/>
        <xdr:cNvSpPr>
          <a:spLocks/>
        </xdr:cNvSpPr>
      </xdr:nvSpPr>
      <xdr:spPr>
        <a:xfrm>
          <a:off x="5067300" y="3524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95250</xdr:rowOff>
    </xdr:from>
    <xdr:to>
      <xdr:col>6</xdr:col>
      <xdr:colOff>228600</xdr:colOff>
      <xdr:row>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90800" y="257175"/>
          <a:ext cx="2209800" cy="5238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Einbiss am  P 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offen  oder geschlossen.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600075</xdr:colOff>
      <xdr:row>8</xdr:row>
      <xdr:rowOff>95250</xdr:rowOff>
    </xdr:to>
    <xdr:pic>
      <xdr:nvPicPr>
        <xdr:cNvPr id="2" name="Picture 8" descr="p4_gespiege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000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9</xdr:row>
      <xdr:rowOff>76200</xdr:rowOff>
    </xdr:from>
    <xdr:to>
      <xdr:col>6</xdr:col>
      <xdr:colOff>276225</xdr:colOff>
      <xdr:row>18</xdr:row>
      <xdr:rowOff>133350</xdr:rowOff>
    </xdr:to>
    <xdr:pic>
      <xdr:nvPicPr>
        <xdr:cNvPr id="3" name="Picture 9" descr="133619b_fenb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543050"/>
          <a:ext cx="22574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57150</xdr:rowOff>
    </xdr:from>
    <xdr:to>
      <xdr:col>3</xdr:col>
      <xdr:colOff>95250</xdr:colOff>
      <xdr:row>18</xdr:row>
      <xdr:rowOff>152400</xdr:rowOff>
    </xdr:to>
    <xdr:pic>
      <xdr:nvPicPr>
        <xdr:cNvPr id="4" name="Picture 11" descr="133618bein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524000"/>
          <a:ext cx="2305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</xdr:row>
      <xdr:rowOff>123825</xdr:rowOff>
    </xdr:from>
    <xdr:to>
      <xdr:col>0</xdr:col>
      <xdr:colOff>704850</xdr:colOff>
      <xdr:row>10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5275" y="15906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>
    <xdr:from>
      <xdr:col>3</xdr:col>
      <xdr:colOff>466725</xdr:colOff>
      <xdr:row>9</xdr:row>
      <xdr:rowOff>123825</xdr:rowOff>
    </xdr:from>
    <xdr:to>
      <xdr:col>4</xdr:col>
      <xdr:colOff>114300</xdr:colOff>
      <xdr:row>10</xdr:row>
      <xdr:rowOff>66675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752725" y="15906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>
    <xdr:from>
      <xdr:col>6</xdr:col>
      <xdr:colOff>504825</xdr:colOff>
      <xdr:row>1</xdr:row>
      <xdr:rowOff>114300</xdr:rowOff>
    </xdr:from>
    <xdr:to>
      <xdr:col>6</xdr:col>
      <xdr:colOff>962025</xdr:colOff>
      <xdr:row>4</xdr:row>
      <xdr:rowOff>47625</xdr:rowOff>
    </xdr:to>
    <xdr:sp>
      <xdr:nvSpPr>
        <xdr:cNvPr id="7" name="Oval 12"/>
        <xdr:cNvSpPr>
          <a:spLocks/>
        </xdr:cNvSpPr>
      </xdr:nvSpPr>
      <xdr:spPr>
        <a:xfrm>
          <a:off x="5076825" y="2762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1</xdr:col>
      <xdr:colOff>600075</xdr:colOff>
      <xdr:row>2</xdr:row>
      <xdr:rowOff>66675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247650" y="12382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M3  M2  M1</a:t>
          </a:r>
        </a:p>
      </xdr:txBody>
    </xdr:sp>
    <xdr:clientData/>
  </xdr:twoCellAnchor>
  <xdr:twoCellAnchor>
    <xdr:from>
      <xdr:col>1</xdr:col>
      <xdr:colOff>76200</xdr:colOff>
      <xdr:row>2</xdr:row>
      <xdr:rowOff>47625</xdr:rowOff>
    </xdr:from>
    <xdr:to>
      <xdr:col>1</xdr:col>
      <xdr:colOff>76200</xdr:colOff>
      <xdr:row>3</xdr:row>
      <xdr:rowOff>104775</xdr:rowOff>
    </xdr:to>
    <xdr:sp>
      <xdr:nvSpPr>
        <xdr:cNvPr id="2" name="Line 21"/>
        <xdr:cNvSpPr>
          <a:spLocks/>
        </xdr:cNvSpPr>
      </xdr:nvSpPr>
      <xdr:spPr>
        <a:xfrm>
          <a:off x="838200" y="371475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</xdr:row>
      <xdr:rowOff>152400</xdr:rowOff>
    </xdr:from>
    <xdr:to>
      <xdr:col>0</xdr:col>
      <xdr:colOff>485775</xdr:colOff>
      <xdr:row>3</xdr:row>
      <xdr:rowOff>47625</xdr:rowOff>
    </xdr:to>
    <xdr:sp>
      <xdr:nvSpPr>
        <xdr:cNvPr id="3" name="Line 22"/>
        <xdr:cNvSpPr>
          <a:spLocks/>
        </xdr:cNvSpPr>
      </xdr:nvSpPr>
      <xdr:spPr>
        <a:xfrm>
          <a:off x="485775" y="314325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590550</xdr:colOff>
      <xdr:row>8</xdr:row>
      <xdr:rowOff>0</xdr:rowOff>
    </xdr:from>
    <xdr:to>
      <xdr:col>5</xdr:col>
      <xdr:colOff>152400</xdr:colOff>
      <xdr:row>13</xdr:row>
      <xdr:rowOff>314325</xdr:rowOff>
    </xdr:to>
    <xdr:pic>
      <xdr:nvPicPr>
        <xdr:cNvPr id="4" name="Picture 24" descr="133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295400"/>
          <a:ext cx="1847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8</xdr:row>
      <xdr:rowOff>9525</xdr:rowOff>
    </xdr:from>
    <xdr:to>
      <xdr:col>5</xdr:col>
      <xdr:colOff>38100</xdr:colOff>
      <xdr:row>9</xdr:row>
      <xdr:rowOff>95250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457575" y="130492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1,4
4</a:t>
          </a:r>
        </a:p>
      </xdr:txBody>
    </xdr:sp>
    <xdr:clientData/>
  </xdr:twoCellAnchor>
  <xdr:twoCellAnchor editAs="oneCell">
    <xdr:from>
      <xdr:col>0</xdr:col>
      <xdr:colOff>180975</xdr:colOff>
      <xdr:row>8</xdr:row>
      <xdr:rowOff>28575</xdr:rowOff>
    </xdr:from>
    <xdr:to>
      <xdr:col>2</xdr:col>
      <xdr:colOff>495300</xdr:colOff>
      <xdr:row>14</xdr:row>
      <xdr:rowOff>38100</xdr:rowOff>
    </xdr:to>
    <xdr:pic>
      <xdr:nvPicPr>
        <xdr:cNvPr id="6" name="Picture 25" descr="133623Dent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23975"/>
          <a:ext cx="1838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8</xdr:row>
      <xdr:rowOff>19050</xdr:rowOff>
    </xdr:from>
    <xdr:to>
      <xdr:col>2</xdr:col>
      <xdr:colOff>466725</xdr:colOff>
      <xdr:row>9</xdr:row>
      <xdr:rowOff>104775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619250" y="13144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0,7</a:t>
          </a:r>
        </a:p>
      </xdr:txBody>
    </xdr:sp>
    <xdr:clientData/>
  </xdr:twoCellAnchor>
  <xdr:twoCellAnchor editAs="oneCell">
    <xdr:from>
      <xdr:col>2</xdr:col>
      <xdr:colOff>600075</xdr:colOff>
      <xdr:row>14</xdr:row>
      <xdr:rowOff>85725</xdr:rowOff>
    </xdr:from>
    <xdr:to>
      <xdr:col>5</xdr:col>
      <xdr:colOff>133350</xdr:colOff>
      <xdr:row>22</xdr:row>
      <xdr:rowOff>76200</xdr:rowOff>
    </xdr:to>
    <xdr:pic>
      <xdr:nvPicPr>
        <xdr:cNvPr id="8" name="Picture 26" descr="110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743200"/>
          <a:ext cx="1819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</xdr:row>
      <xdr:rowOff>66675</xdr:rowOff>
    </xdr:from>
    <xdr:to>
      <xdr:col>4</xdr:col>
      <xdr:colOff>666750</xdr:colOff>
      <xdr:row>16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3343275" y="27241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3,58</a:t>
          </a:r>
        </a:p>
      </xdr:txBody>
    </xdr:sp>
    <xdr:clientData/>
  </xdr:twoCellAnchor>
  <xdr:twoCellAnchor editAs="oneCell">
    <xdr:from>
      <xdr:col>5</xdr:col>
      <xdr:colOff>171450</xdr:colOff>
      <xdr:row>14</xdr:row>
      <xdr:rowOff>57150</xdr:rowOff>
    </xdr:from>
    <xdr:to>
      <xdr:col>6</xdr:col>
      <xdr:colOff>1190625</xdr:colOff>
      <xdr:row>22</xdr:row>
      <xdr:rowOff>85725</xdr:rowOff>
    </xdr:to>
    <xdr:pic>
      <xdr:nvPicPr>
        <xdr:cNvPr id="10" name="Picture 28" descr="1336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2714625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14</xdr:row>
      <xdr:rowOff>76200</xdr:rowOff>
    </xdr:from>
    <xdr:to>
      <xdr:col>5</xdr:col>
      <xdr:colOff>619125</xdr:colOff>
      <xdr:row>16</xdr:row>
      <xdr:rowOff>9525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4038600" y="273367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4,0
03,5
3,5</a:t>
          </a:r>
        </a:p>
      </xdr:txBody>
    </xdr:sp>
    <xdr:clientData/>
  </xdr:twoCellAnchor>
  <xdr:twoCellAnchor editAs="oneCell">
    <xdr:from>
      <xdr:col>5</xdr:col>
      <xdr:colOff>180975</xdr:colOff>
      <xdr:row>7</xdr:row>
      <xdr:rowOff>152400</xdr:rowOff>
    </xdr:from>
    <xdr:to>
      <xdr:col>6</xdr:col>
      <xdr:colOff>1162050</xdr:colOff>
      <xdr:row>13</xdr:row>
      <xdr:rowOff>323850</xdr:rowOff>
    </xdr:to>
    <xdr:pic>
      <xdr:nvPicPr>
        <xdr:cNvPr id="12" name="Picture 29" descr="133628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1285875"/>
          <a:ext cx="1743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8</xdr:row>
      <xdr:rowOff>9525</xdr:rowOff>
    </xdr:from>
    <xdr:to>
      <xdr:col>6</xdr:col>
      <xdr:colOff>981075</xdr:colOff>
      <xdr:row>9</xdr:row>
      <xdr:rowOff>95250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5172075" y="130492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2,2</a:t>
          </a:r>
        </a:p>
      </xdr:txBody>
    </xdr:sp>
    <xdr:clientData/>
  </xdr:twoCellAnchor>
  <xdr:twoCellAnchor editAs="oneCell">
    <xdr:from>
      <xdr:col>0</xdr:col>
      <xdr:colOff>95250</xdr:colOff>
      <xdr:row>14</xdr:row>
      <xdr:rowOff>76200</xdr:rowOff>
    </xdr:from>
    <xdr:to>
      <xdr:col>2</xdr:col>
      <xdr:colOff>571500</xdr:colOff>
      <xdr:row>22</xdr:row>
      <xdr:rowOff>85725</xdr:rowOff>
    </xdr:to>
    <xdr:pic>
      <xdr:nvPicPr>
        <xdr:cNvPr id="14" name="Picture 31" descr="1336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2733675"/>
          <a:ext cx="2000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14</xdr:row>
      <xdr:rowOff>85725</xdr:rowOff>
    </xdr:from>
    <xdr:to>
      <xdr:col>2</xdr:col>
      <xdr:colOff>276225</xdr:colOff>
      <xdr:row>16</xdr:row>
      <xdr:rowOff>19050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1428750" y="274320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3,0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28575</xdr:rowOff>
    </xdr:from>
    <xdr:to>
      <xdr:col>2</xdr:col>
      <xdr:colOff>304800</xdr:colOff>
      <xdr:row>6</xdr:row>
      <xdr:rowOff>85725</xdr:rowOff>
    </xdr:to>
    <xdr:pic>
      <xdr:nvPicPr>
        <xdr:cNvPr id="16" name="Picture 32" descr="m1_gespiegel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28575"/>
          <a:ext cx="1666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28575</xdr:rowOff>
    </xdr:from>
    <xdr:to>
      <xdr:col>5</xdr:col>
      <xdr:colOff>0</xdr:colOff>
      <xdr:row>6</xdr:row>
      <xdr:rowOff>85725</xdr:rowOff>
    </xdr:to>
    <xdr:pic>
      <xdr:nvPicPr>
        <xdr:cNvPr id="17" name="Picture 33" descr="m2_gespiegel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0" y="28575"/>
          <a:ext cx="1619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19050</xdr:rowOff>
    </xdr:from>
    <xdr:to>
      <xdr:col>6</xdr:col>
      <xdr:colOff>942975</xdr:colOff>
      <xdr:row>6</xdr:row>
      <xdr:rowOff>66675</xdr:rowOff>
    </xdr:to>
    <xdr:pic>
      <xdr:nvPicPr>
        <xdr:cNvPr id="18" name="Picture 34" descr="m3_gespiegel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71925" y="19050"/>
          <a:ext cx="1543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5</xdr:row>
      <xdr:rowOff>104775</xdr:rowOff>
    </xdr:from>
    <xdr:to>
      <xdr:col>2</xdr:col>
      <xdr:colOff>228600</xdr:colOff>
      <xdr:row>7</xdr:row>
      <xdr:rowOff>0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419100" y="914400"/>
          <a:ext cx="1333500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Kauranddentin  M1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04</a:t>
          </a:r>
        </a:p>
      </xdr:txBody>
    </xdr:sp>
    <xdr:clientData/>
  </xdr:twoCellAnchor>
  <xdr:twoCellAnchor>
    <xdr:from>
      <xdr:col>3</xdr:col>
      <xdr:colOff>104775</xdr:colOff>
      <xdr:row>5</xdr:row>
      <xdr:rowOff>123825</xdr:rowOff>
    </xdr:from>
    <xdr:to>
      <xdr:col>4</xdr:col>
      <xdr:colOff>685800</xdr:colOff>
      <xdr:row>7</xdr:row>
      <xdr:rowOff>19050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90775" y="933450"/>
          <a:ext cx="134302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Kauranddentin M2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05</a:t>
          </a:r>
        </a:p>
      </xdr:txBody>
    </xdr:sp>
    <xdr:clientData/>
  </xdr:twoCellAnchor>
  <xdr:twoCellAnchor>
    <xdr:from>
      <xdr:col>5</xdr:col>
      <xdr:colOff>228600</xdr:colOff>
      <xdr:row>5</xdr:row>
      <xdr:rowOff>133350</xdr:rowOff>
    </xdr:from>
    <xdr:to>
      <xdr:col>6</xdr:col>
      <xdr:colOff>809625</xdr:colOff>
      <xdr:row>7</xdr:row>
      <xdr:rowOff>28575</xdr:rowOff>
    </xdr:to>
    <xdr:sp>
      <xdr:nvSpPr>
        <xdr:cNvPr id="21" name="Text Box 35"/>
        <xdr:cNvSpPr txBox="1">
          <a:spLocks noChangeArrowheads="1"/>
        </xdr:cNvSpPr>
      </xdr:nvSpPr>
      <xdr:spPr>
        <a:xfrm>
          <a:off x="4038600" y="942975"/>
          <a:ext cx="134302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Kauranddentin M3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1</xdr:col>
      <xdr:colOff>542925</xdr:colOff>
      <xdr:row>2</xdr:row>
      <xdr:rowOff>57150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90500" y="1143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M3  M2  M1</a:t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19050</xdr:colOff>
      <xdr:row>3</xdr:row>
      <xdr:rowOff>85725</xdr:rowOff>
    </xdr:to>
    <xdr:sp>
      <xdr:nvSpPr>
        <xdr:cNvPr id="2" name="Line 15"/>
        <xdr:cNvSpPr>
          <a:spLocks/>
        </xdr:cNvSpPr>
      </xdr:nvSpPr>
      <xdr:spPr>
        <a:xfrm>
          <a:off x="781050" y="352425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</xdr:row>
      <xdr:rowOff>142875</xdr:rowOff>
    </xdr:from>
    <xdr:to>
      <xdr:col>0</xdr:col>
      <xdr:colOff>390525</xdr:colOff>
      <xdr:row>3</xdr:row>
      <xdr:rowOff>38100</xdr:rowOff>
    </xdr:to>
    <xdr:sp>
      <xdr:nvSpPr>
        <xdr:cNvPr id="3" name="Line 16"/>
        <xdr:cNvSpPr>
          <a:spLocks/>
        </xdr:cNvSpPr>
      </xdr:nvSpPr>
      <xdr:spPr>
        <a:xfrm>
          <a:off x="390525" y="304800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352425</xdr:colOff>
      <xdr:row>6</xdr:row>
      <xdr:rowOff>76200</xdr:rowOff>
    </xdr:to>
    <xdr:pic>
      <xdr:nvPicPr>
        <xdr:cNvPr id="4" name="Picture 17" descr="m1_gespiege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666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19050</xdr:rowOff>
    </xdr:from>
    <xdr:to>
      <xdr:col>5</xdr:col>
      <xdr:colOff>57150</xdr:colOff>
      <xdr:row>6</xdr:row>
      <xdr:rowOff>123825</xdr:rowOff>
    </xdr:to>
    <xdr:pic>
      <xdr:nvPicPr>
        <xdr:cNvPr id="5" name="Picture 18" descr="m2_gespiegel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9050"/>
          <a:ext cx="1695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6</xdr:col>
      <xdr:colOff>1104900</xdr:colOff>
      <xdr:row>6</xdr:row>
      <xdr:rowOff>123825</xdr:rowOff>
    </xdr:to>
    <xdr:pic>
      <xdr:nvPicPr>
        <xdr:cNvPr id="6" name="Picture 19" descr="m3_gespiege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0"/>
          <a:ext cx="1657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6</xdr:row>
      <xdr:rowOff>9525</xdr:rowOff>
    </xdr:from>
    <xdr:to>
      <xdr:col>2</xdr:col>
      <xdr:colOff>285750</xdr:colOff>
      <xdr:row>7</xdr:row>
      <xdr:rowOff>38100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33375" y="981075"/>
          <a:ext cx="1476375" cy="1905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 am  M 1 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07</a:t>
          </a:r>
        </a:p>
      </xdr:txBody>
    </xdr:sp>
    <xdr:clientData/>
  </xdr:twoCellAnchor>
  <xdr:twoCellAnchor>
    <xdr:from>
      <xdr:col>3</xdr:col>
      <xdr:colOff>19050</xdr:colOff>
      <xdr:row>6</xdr:row>
      <xdr:rowOff>28575</xdr:rowOff>
    </xdr:from>
    <xdr:to>
      <xdr:col>4</xdr:col>
      <xdr:colOff>685800</xdr:colOff>
      <xdr:row>7</xdr:row>
      <xdr:rowOff>57150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305050" y="1000125"/>
          <a:ext cx="1428750" cy="1905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 am  M 2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08</a:t>
          </a:r>
        </a:p>
      </xdr:txBody>
    </xdr:sp>
    <xdr:clientData/>
  </xdr:twoCellAnchor>
  <xdr:twoCellAnchor>
    <xdr:from>
      <xdr:col>5</xdr:col>
      <xdr:colOff>342900</xdr:colOff>
      <xdr:row>6</xdr:row>
      <xdr:rowOff>28575</xdr:rowOff>
    </xdr:from>
    <xdr:to>
      <xdr:col>6</xdr:col>
      <xdr:colOff>962025</xdr:colOff>
      <xdr:row>7</xdr:row>
      <xdr:rowOff>66675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152900" y="1000125"/>
          <a:ext cx="1381125" cy="2000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 am  M 3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09</a:t>
          </a:r>
        </a:p>
      </xdr:txBody>
    </xdr:sp>
    <xdr:clientData/>
  </xdr:twoCellAnchor>
  <xdr:twoCellAnchor editAs="oneCell">
    <xdr:from>
      <xdr:col>2</xdr:col>
      <xdr:colOff>571500</xdr:colOff>
      <xdr:row>14</xdr:row>
      <xdr:rowOff>9525</xdr:rowOff>
    </xdr:from>
    <xdr:to>
      <xdr:col>5</xdr:col>
      <xdr:colOff>200025</xdr:colOff>
      <xdr:row>22</xdr:row>
      <xdr:rowOff>104775</xdr:rowOff>
    </xdr:to>
    <xdr:pic>
      <xdr:nvPicPr>
        <xdr:cNvPr id="10" name="Picture 20" descr="110167_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2695575"/>
          <a:ext cx="1914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14</xdr:row>
      <xdr:rowOff>38100</xdr:rowOff>
    </xdr:from>
    <xdr:to>
      <xdr:col>5</xdr:col>
      <xdr:colOff>9525</xdr:colOff>
      <xdr:row>15</xdr:row>
      <xdr:rowOff>152400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3467100" y="2724150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4,0</a:t>
          </a:r>
        </a:p>
      </xdr:txBody>
    </xdr:sp>
    <xdr:clientData/>
  </xdr:twoCellAnchor>
  <xdr:twoCellAnchor editAs="oneCell">
    <xdr:from>
      <xdr:col>5</xdr:col>
      <xdr:colOff>180975</xdr:colOff>
      <xdr:row>7</xdr:row>
      <xdr:rowOff>133350</xdr:rowOff>
    </xdr:from>
    <xdr:to>
      <xdr:col>6</xdr:col>
      <xdr:colOff>1219200</xdr:colOff>
      <xdr:row>13</xdr:row>
      <xdr:rowOff>257175</xdr:rowOff>
    </xdr:to>
    <xdr:pic>
      <xdr:nvPicPr>
        <xdr:cNvPr id="12" name="Picture 21" descr="1336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1266825"/>
          <a:ext cx="1800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0</xdr:rowOff>
    </xdr:from>
    <xdr:to>
      <xdr:col>2</xdr:col>
      <xdr:colOff>485775</xdr:colOff>
      <xdr:row>22</xdr:row>
      <xdr:rowOff>95250</xdr:rowOff>
    </xdr:to>
    <xdr:pic>
      <xdr:nvPicPr>
        <xdr:cNvPr id="13" name="Picture 22" descr="1336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686050"/>
          <a:ext cx="1952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</xdr:row>
      <xdr:rowOff>142875</xdr:rowOff>
    </xdr:from>
    <xdr:to>
      <xdr:col>2</xdr:col>
      <xdr:colOff>495300</xdr:colOff>
      <xdr:row>13</xdr:row>
      <xdr:rowOff>266700</xdr:rowOff>
    </xdr:to>
    <xdr:pic>
      <xdr:nvPicPr>
        <xdr:cNvPr id="14" name="Picture 23" descr="1336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276350"/>
          <a:ext cx="1952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133350</xdr:rowOff>
    </xdr:from>
    <xdr:to>
      <xdr:col>5</xdr:col>
      <xdr:colOff>161925</xdr:colOff>
      <xdr:row>13</xdr:row>
      <xdr:rowOff>266700</xdr:rowOff>
    </xdr:to>
    <xdr:pic>
      <xdr:nvPicPr>
        <xdr:cNvPr id="15" name="Picture 24" descr="133635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1266825"/>
          <a:ext cx="1876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123825</xdr:rowOff>
    </xdr:from>
    <xdr:to>
      <xdr:col>2</xdr:col>
      <xdr:colOff>428625</xdr:colOff>
      <xdr:row>9</xdr:row>
      <xdr:rowOff>76200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1600200" y="1257300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0,8</a:t>
          </a:r>
        </a:p>
      </xdr:txBody>
    </xdr:sp>
    <xdr:clientData/>
  </xdr:twoCellAnchor>
  <xdr:twoCellAnchor>
    <xdr:from>
      <xdr:col>4</xdr:col>
      <xdr:colOff>447675</xdr:colOff>
      <xdr:row>7</xdr:row>
      <xdr:rowOff>114300</xdr:rowOff>
    </xdr:from>
    <xdr:to>
      <xdr:col>5</xdr:col>
      <xdr:colOff>38100</xdr:colOff>
      <xdr:row>9</xdr:row>
      <xdr:rowOff>66675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3495675" y="124777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1,6
</a:t>
          </a:r>
        </a:p>
      </xdr:txBody>
    </xdr:sp>
    <xdr:clientData/>
  </xdr:twoCellAnchor>
  <xdr:twoCellAnchor>
    <xdr:from>
      <xdr:col>6</xdr:col>
      <xdr:colOff>809625</xdr:colOff>
      <xdr:row>7</xdr:row>
      <xdr:rowOff>133350</xdr:rowOff>
    </xdr:from>
    <xdr:to>
      <xdr:col>6</xdr:col>
      <xdr:colOff>1162050</xdr:colOff>
      <xdr:row>9</xdr:row>
      <xdr:rowOff>85725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5381625" y="12668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2,5</a:t>
          </a:r>
        </a:p>
      </xdr:txBody>
    </xdr:sp>
    <xdr:clientData/>
  </xdr:twoCellAnchor>
  <xdr:twoCellAnchor>
    <xdr:from>
      <xdr:col>0</xdr:col>
      <xdr:colOff>123825</xdr:colOff>
      <xdr:row>14</xdr:row>
      <xdr:rowOff>47625</xdr:rowOff>
    </xdr:from>
    <xdr:to>
      <xdr:col>0</xdr:col>
      <xdr:colOff>476250</xdr:colOff>
      <xdr:row>15</xdr:row>
      <xdr:rowOff>76200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23825" y="27336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142875</xdr:rowOff>
    </xdr:from>
    <xdr:to>
      <xdr:col>6</xdr:col>
      <xdr:colOff>352425</xdr:colOff>
      <xdr:row>5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00" y="466725"/>
          <a:ext cx="2066925" cy="4572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Kundenhöcker am  M 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vorhanden   -  nichtvorhanden</a:t>
          </a:r>
        </a:p>
      </xdr:txBody>
    </xdr:sp>
    <xdr:clientData/>
  </xdr:twoCellAnchor>
  <xdr:twoCellAnchor editAs="oneCell">
    <xdr:from>
      <xdr:col>0</xdr:col>
      <xdr:colOff>66675</xdr:colOff>
      <xdr:row>9</xdr:row>
      <xdr:rowOff>66675</xdr:rowOff>
    </xdr:from>
    <xdr:to>
      <xdr:col>3</xdr:col>
      <xdr:colOff>180975</xdr:colOff>
      <xdr:row>19</xdr:row>
      <xdr:rowOff>28575</xdr:rowOff>
    </xdr:to>
    <xdr:pic>
      <xdr:nvPicPr>
        <xdr:cNvPr id="2" name="Picture 6" descr="110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33525"/>
          <a:ext cx="24003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9</xdr:row>
      <xdr:rowOff>76200</xdr:rowOff>
    </xdr:from>
    <xdr:to>
      <xdr:col>6</xdr:col>
      <xdr:colOff>352425</xdr:colOff>
      <xdr:row>19</xdr:row>
      <xdr:rowOff>0</xdr:rowOff>
    </xdr:to>
    <xdr:pic>
      <xdr:nvPicPr>
        <xdr:cNvPr id="3" name="Picture 7" descr="110172_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543050"/>
          <a:ext cx="2343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3</xdr:col>
      <xdr:colOff>161925</xdr:colOff>
      <xdr:row>8</xdr:row>
      <xdr:rowOff>161925</xdr:rowOff>
    </xdr:to>
    <xdr:pic>
      <xdr:nvPicPr>
        <xdr:cNvPr id="4" name="Picture 8" descr="m1_gespiege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8100"/>
          <a:ext cx="2381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9</xdr:row>
      <xdr:rowOff>85725</xdr:rowOff>
    </xdr:from>
    <xdr:to>
      <xdr:col>6</xdr:col>
      <xdr:colOff>276225</xdr:colOff>
      <xdr:row>9</xdr:row>
      <xdr:rowOff>352425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48175" y="15525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,0</a:t>
          </a:r>
        </a:p>
      </xdr:txBody>
    </xdr:sp>
    <xdr:clientData/>
  </xdr:twoCellAnchor>
  <xdr:twoCellAnchor>
    <xdr:from>
      <xdr:col>2</xdr:col>
      <xdr:colOff>581025</xdr:colOff>
      <xdr:row>9</xdr:row>
      <xdr:rowOff>66675</xdr:rowOff>
    </xdr:from>
    <xdr:to>
      <xdr:col>3</xdr:col>
      <xdr:colOff>171450</xdr:colOff>
      <xdr:row>9</xdr:row>
      <xdr:rowOff>333375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105025" y="15335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>
    <xdr:from>
      <xdr:col>6</xdr:col>
      <xdr:colOff>409575</xdr:colOff>
      <xdr:row>2</xdr:row>
      <xdr:rowOff>142875</xdr:rowOff>
    </xdr:from>
    <xdr:to>
      <xdr:col>6</xdr:col>
      <xdr:colOff>866775</xdr:colOff>
      <xdr:row>5</xdr:row>
      <xdr:rowOff>76200</xdr:rowOff>
    </xdr:to>
    <xdr:sp>
      <xdr:nvSpPr>
        <xdr:cNvPr id="7" name="Oval 9"/>
        <xdr:cNvSpPr>
          <a:spLocks/>
        </xdr:cNvSpPr>
      </xdr:nvSpPr>
      <xdr:spPr>
        <a:xfrm>
          <a:off x="4981575" y="4667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3</xdr:col>
      <xdr:colOff>57150</xdr:colOff>
      <xdr:row>9</xdr:row>
      <xdr:rowOff>85725</xdr:rowOff>
    </xdr:to>
    <xdr:pic>
      <xdr:nvPicPr>
        <xdr:cNvPr id="1" name="Picture 8" descr="m3_gespiege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2219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</xdr:row>
      <xdr:rowOff>247650</xdr:rowOff>
    </xdr:from>
    <xdr:to>
      <xdr:col>3</xdr:col>
      <xdr:colOff>228600</xdr:colOff>
      <xdr:row>20</xdr:row>
      <xdr:rowOff>28575</xdr:rowOff>
    </xdr:to>
    <xdr:pic>
      <xdr:nvPicPr>
        <xdr:cNvPr id="2" name="Picture 9" descr="133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14500"/>
          <a:ext cx="2381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9</xdr:row>
      <xdr:rowOff>285750</xdr:rowOff>
    </xdr:from>
    <xdr:to>
      <xdr:col>1</xdr:col>
      <xdr:colOff>123825</xdr:colOff>
      <xdr:row>11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33400" y="175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 editAs="oneCell">
    <xdr:from>
      <xdr:col>3</xdr:col>
      <xdr:colOff>323850</xdr:colOff>
      <xdr:row>9</xdr:row>
      <xdr:rowOff>257175</xdr:rowOff>
    </xdr:from>
    <xdr:to>
      <xdr:col>6</xdr:col>
      <xdr:colOff>161925</xdr:colOff>
      <xdr:row>20</xdr:row>
      <xdr:rowOff>28575</xdr:rowOff>
    </xdr:to>
    <xdr:pic>
      <xdr:nvPicPr>
        <xdr:cNvPr id="4" name="Picture 10" descr="133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1724025"/>
          <a:ext cx="2362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9</xdr:row>
      <xdr:rowOff>314325</xdr:rowOff>
    </xdr:from>
    <xdr:to>
      <xdr:col>4</xdr:col>
      <xdr:colOff>685800</xdr:colOff>
      <xdr:row>11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81375" y="1781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>
    <xdr:from>
      <xdr:col>6</xdr:col>
      <xdr:colOff>180975</xdr:colOff>
      <xdr:row>3</xdr:row>
      <xdr:rowOff>95250</xdr:rowOff>
    </xdr:from>
    <xdr:to>
      <xdr:col>6</xdr:col>
      <xdr:colOff>638175</xdr:colOff>
      <xdr:row>6</xdr:row>
      <xdr:rowOff>28575</xdr:rowOff>
    </xdr:to>
    <xdr:sp>
      <xdr:nvSpPr>
        <xdr:cNvPr id="6" name="Oval 11"/>
        <xdr:cNvSpPr>
          <a:spLocks/>
        </xdr:cNvSpPr>
      </xdr:nvSpPr>
      <xdr:spPr>
        <a:xfrm>
          <a:off x="4991100" y="5810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3</xdr:col>
      <xdr:colOff>161925</xdr:colOff>
      <xdr:row>3</xdr:row>
      <xdr:rowOff>38100</xdr:rowOff>
    </xdr:from>
    <xdr:to>
      <xdr:col>6</xdr:col>
      <xdr:colOff>142875</xdr:colOff>
      <xdr:row>6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2447925" y="523875"/>
          <a:ext cx="2505075" cy="4572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Ring am Anhang von  M 3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teilweise geschliffen bis rundherum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57150</xdr:rowOff>
    </xdr:from>
    <xdr:to>
      <xdr:col>6</xdr:col>
      <xdr:colOff>9525</xdr:colOff>
      <xdr:row>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00275" y="542925"/>
          <a:ext cx="2381250" cy="2857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Einbiss am Anhang des M 3</a:t>
          </a:r>
        </a:p>
      </xdr:txBody>
    </xdr:sp>
    <xdr:clientData/>
  </xdr:twoCellAnchor>
  <xdr:twoCellAnchor>
    <xdr:from>
      <xdr:col>6</xdr:col>
      <xdr:colOff>133350</xdr:colOff>
      <xdr:row>2</xdr:row>
      <xdr:rowOff>142875</xdr:rowOff>
    </xdr:from>
    <xdr:to>
      <xdr:col>6</xdr:col>
      <xdr:colOff>590550</xdr:colOff>
      <xdr:row>5</xdr:row>
      <xdr:rowOff>76200</xdr:rowOff>
    </xdr:to>
    <xdr:sp>
      <xdr:nvSpPr>
        <xdr:cNvPr id="2" name="Oval 3"/>
        <xdr:cNvSpPr>
          <a:spLocks/>
        </xdr:cNvSpPr>
      </xdr:nvSpPr>
      <xdr:spPr>
        <a:xfrm>
          <a:off x="4705350" y="4667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 editAs="oneCell">
    <xdr:from>
      <xdr:col>0</xdr:col>
      <xdr:colOff>66675</xdr:colOff>
      <xdr:row>7</xdr:row>
      <xdr:rowOff>38100</xdr:rowOff>
    </xdr:from>
    <xdr:to>
      <xdr:col>2</xdr:col>
      <xdr:colOff>419100</xdr:colOff>
      <xdr:row>14</xdr:row>
      <xdr:rowOff>19050</xdr:rowOff>
    </xdr:to>
    <xdr:pic>
      <xdr:nvPicPr>
        <xdr:cNvPr id="3" name="Picture 9" descr="133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71575"/>
          <a:ext cx="1876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7</xdr:row>
      <xdr:rowOff>38100</xdr:rowOff>
    </xdr:from>
    <xdr:to>
      <xdr:col>5</xdr:col>
      <xdr:colOff>9525</xdr:colOff>
      <xdr:row>14</xdr:row>
      <xdr:rowOff>47625</xdr:rowOff>
    </xdr:to>
    <xdr:pic>
      <xdr:nvPicPr>
        <xdr:cNvPr id="4" name="Picture 10" descr="133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171575"/>
          <a:ext cx="1819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14</xdr:row>
      <xdr:rowOff>85725</xdr:rowOff>
    </xdr:from>
    <xdr:to>
      <xdr:col>5</xdr:col>
      <xdr:colOff>38100</xdr:colOff>
      <xdr:row>23</xdr:row>
      <xdr:rowOff>9525</xdr:rowOff>
    </xdr:to>
    <xdr:pic>
      <xdr:nvPicPr>
        <xdr:cNvPr id="5" name="Picture 11" descr="1336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2571750"/>
          <a:ext cx="1838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76200</xdr:rowOff>
    </xdr:from>
    <xdr:to>
      <xdr:col>2</xdr:col>
      <xdr:colOff>438150</xdr:colOff>
      <xdr:row>23</xdr:row>
      <xdr:rowOff>38100</xdr:rowOff>
    </xdr:to>
    <xdr:pic>
      <xdr:nvPicPr>
        <xdr:cNvPr id="6" name="Picture 13" descr="1336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562225"/>
          <a:ext cx="1895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295275</xdr:colOff>
      <xdr:row>7</xdr:row>
      <xdr:rowOff>19050</xdr:rowOff>
    </xdr:to>
    <xdr:pic>
      <xdr:nvPicPr>
        <xdr:cNvPr id="7" name="Picture 14" descr="m3_gespiegel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38100"/>
          <a:ext cx="1733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38100</xdr:rowOff>
    </xdr:from>
    <xdr:to>
      <xdr:col>6</xdr:col>
      <xdr:colOff>1066800</xdr:colOff>
      <xdr:row>14</xdr:row>
      <xdr:rowOff>38100</xdr:rowOff>
    </xdr:to>
    <xdr:pic>
      <xdr:nvPicPr>
        <xdr:cNvPr id="8" name="Picture 15" descr="1336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57625" y="1171575"/>
          <a:ext cx="1781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</xdr:row>
      <xdr:rowOff>66675</xdr:rowOff>
    </xdr:from>
    <xdr:to>
      <xdr:col>0</xdr:col>
      <xdr:colOff>666750</xdr:colOff>
      <xdr:row>9</xdr:row>
      <xdr:rowOff>9525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314325" y="12001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>
    <xdr:from>
      <xdr:col>3</xdr:col>
      <xdr:colOff>333375</xdr:colOff>
      <xdr:row>7</xdr:row>
      <xdr:rowOff>133350</xdr:rowOff>
    </xdr:from>
    <xdr:to>
      <xdr:col>3</xdr:col>
      <xdr:colOff>685800</xdr:colOff>
      <xdr:row>9</xdr:row>
      <xdr:rowOff>76200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619375" y="12668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1,5</a:t>
          </a:r>
        </a:p>
      </xdr:txBody>
    </xdr:sp>
    <xdr:clientData/>
  </xdr:twoCellAnchor>
  <xdr:twoCellAnchor>
    <xdr:from>
      <xdr:col>5</xdr:col>
      <xdr:colOff>400050</xdr:colOff>
      <xdr:row>7</xdr:row>
      <xdr:rowOff>76200</xdr:rowOff>
    </xdr:from>
    <xdr:to>
      <xdr:col>5</xdr:col>
      <xdr:colOff>752475</xdr:colOff>
      <xdr:row>9</xdr:row>
      <xdr:rowOff>19050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4210050" y="12096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>
    <xdr:from>
      <xdr:col>0</xdr:col>
      <xdr:colOff>600075</xdr:colOff>
      <xdr:row>14</xdr:row>
      <xdr:rowOff>85725</xdr:rowOff>
    </xdr:from>
    <xdr:to>
      <xdr:col>1</xdr:col>
      <xdr:colOff>190500</xdr:colOff>
      <xdr:row>16</xdr:row>
      <xdr:rowOff>38100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600075" y="25717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2,5</a:t>
          </a:r>
        </a:p>
      </xdr:txBody>
    </xdr:sp>
    <xdr:clientData/>
  </xdr:twoCellAnchor>
  <xdr:twoCellAnchor>
    <xdr:from>
      <xdr:col>3</xdr:col>
      <xdr:colOff>161925</xdr:colOff>
      <xdr:row>14</xdr:row>
      <xdr:rowOff>85725</xdr:rowOff>
    </xdr:from>
    <xdr:to>
      <xdr:col>3</xdr:col>
      <xdr:colOff>514350</xdr:colOff>
      <xdr:row>16</xdr:row>
      <xdr:rowOff>38100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2447925" y="25717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3,0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0.98</cdr:y>
    </cdr:from>
    <cdr:to>
      <cdr:x>1</cdr:x>
      <cdr:y>0.99475</cdr:y>
    </cdr:to>
    <cdr:sp>
      <cdr:nvSpPr>
        <cdr:cNvPr id="1" name="Text Box 2051"/>
        <cdr:cNvSpPr txBox="1">
          <a:spLocks noChangeArrowheads="1"/>
        </cdr:cNvSpPr>
      </cdr:nvSpPr>
      <cdr:spPr>
        <a:xfrm>
          <a:off x="38100" y="3486150"/>
          <a:ext cx="3276600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Klasse  III            Klasse  II                               Klasse  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7.421875" style="0" customWidth="1"/>
    <col min="8" max="8" width="10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32.2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6" ht="12.75">
      <c r="C26" s="2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20.00390625" style="0" customWidth="1"/>
    <col min="8" max="8" width="10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27.7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8" ht="12.75">
      <c r="A21" s="25"/>
      <c r="B21" s="25"/>
      <c r="C21" s="25"/>
      <c r="D21" s="25"/>
      <c r="E21" s="25"/>
      <c r="F21" s="25"/>
      <c r="G21" s="25"/>
      <c r="H21" s="1"/>
    </row>
    <row r="22" spans="1:7" ht="12.75">
      <c r="A22" s="25"/>
      <c r="B22" s="25"/>
      <c r="C22" s="25"/>
      <c r="D22" s="25"/>
      <c r="E22" s="25"/>
      <c r="F22" s="25"/>
      <c r="G22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7.00390625" style="0" customWidth="1"/>
    <col min="8" max="8" width="10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9" ht="13.5" thickBot="1">
      <c r="A9" s="25"/>
      <c r="B9" s="25"/>
      <c r="C9" s="25"/>
      <c r="D9" s="25"/>
      <c r="E9" s="25"/>
      <c r="F9" s="25"/>
      <c r="G9" s="25"/>
      <c r="H9" s="58" t="s">
        <v>29</v>
      </c>
      <c r="I9" s="3"/>
    </row>
    <row r="10" spans="1:9" ht="26.25" customHeight="1" thickBot="1">
      <c r="A10" s="25"/>
      <c r="B10" s="25"/>
      <c r="C10" s="25"/>
      <c r="D10" s="25"/>
      <c r="E10" s="25"/>
      <c r="F10" s="25"/>
      <c r="G10" s="25"/>
      <c r="H10" s="72"/>
      <c r="I10" s="3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8" ht="12.75">
      <c r="A16" s="25"/>
      <c r="B16" s="25"/>
      <c r="C16" s="25"/>
      <c r="D16" s="25"/>
      <c r="E16" s="25"/>
      <c r="F16" s="25"/>
      <c r="G16" s="25"/>
      <c r="H16" s="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50" zoomScaleNormal="150" zoomScalePageLayoutView="0" workbookViewId="0" topLeftCell="A1">
      <selection activeCell="H12" sqref="H12"/>
    </sheetView>
  </sheetViews>
  <sheetFormatPr defaultColWidth="11.421875" defaultRowHeight="12.75"/>
  <cols>
    <col min="7" max="7" width="18.57421875" style="0" customWidth="1"/>
    <col min="8" max="8" width="6.00390625" style="0" customWidth="1"/>
    <col min="9" max="9" width="4.7109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9" ht="13.5" thickBot="1">
      <c r="A9" s="25"/>
      <c r="B9" s="25"/>
      <c r="C9" s="25"/>
      <c r="D9" s="25"/>
      <c r="E9" s="25"/>
      <c r="F9" s="25"/>
      <c r="G9" s="25"/>
      <c r="H9" s="100" t="s">
        <v>29</v>
      </c>
      <c r="I9" s="101"/>
    </row>
    <row r="10" spans="1:9" ht="28.5" customHeight="1" thickBot="1">
      <c r="A10" s="25"/>
      <c r="B10" s="25"/>
      <c r="C10" s="25"/>
      <c r="D10" s="25"/>
      <c r="E10" s="25"/>
      <c r="F10" s="25"/>
      <c r="G10" s="25"/>
      <c r="H10" s="72"/>
      <c r="I10" s="73" t="s">
        <v>14</v>
      </c>
    </row>
    <row r="11" spans="1:9" ht="6" customHeight="1" thickBot="1">
      <c r="A11" s="25"/>
      <c r="B11" s="25"/>
      <c r="C11" s="25"/>
      <c r="D11" s="25"/>
      <c r="E11" s="25"/>
      <c r="F11" s="25"/>
      <c r="G11" s="25"/>
      <c r="H11" s="9"/>
      <c r="I11" s="5"/>
    </row>
    <row r="12" spans="1:9" ht="26.25" customHeight="1" thickBot="1">
      <c r="A12" s="25"/>
      <c r="B12" s="25"/>
      <c r="C12" s="25"/>
      <c r="D12" s="25"/>
      <c r="E12" s="25"/>
      <c r="F12" s="25"/>
      <c r="G12" s="25"/>
      <c r="H12" s="72"/>
      <c r="I12" s="73" t="s">
        <v>15</v>
      </c>
    </row>
    <row r="13" spans="1:9" ht="6" customHeight="1" thickBot="1">
      <c r="A13" s="25"/>
      <c r="B13" s="25"/>
      <c r="C13" s="25"/>
      <c r="D13" s="25"/>
      <c r="E13" s="25"/>
      <c r="F13" s="25"/>
      <c r="G13" s="25"/>
      <c r="H13" s="9"/>
      <c r="I13" s="5"/>
    </row>
    <row r="14" spans="1:9" ht="27" customHeight="1" thickBot="1">
      <c r="A14" s="25"/>
      <c r="B14" s="25"/>
      <c r="C14" s="25"/>
      <c r="D14" s="25"/>
      <c r="E14" s="25"/>
      <c r="F14" s="25"/>
      <c r="G14" s="25"/>
      <c r="H14" s="72"/>
      <c r="I14" s="73" t="s">
        <v>16</v>
      </c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8" ht="12.75">
      <c r="A22" s="25"/>
      <c r="B22" s="25"/>
      <c r="C22" s="25"/>
      <c r="D22" s="25"/>
      <c r="E22" s="25"/>
      <c r="F22" s="25"/>
      <c r="G22" s="25"/>
      <c r="H22" s="2"/>
    </row>
    <row r="23" spans="1:7" ht="12.75">
      <c r="A23" s="25"/>
      <c r="B23" s="25"/>
      <c r="C23" s="25"/>
      <c r="D23" s="25"/>
      <c r="E23" s="25"/>
      <c r="F23" s="25"/>
      <c r="G23" s="25"/>
    </row>
  </sheetData>
  <sheetProtection password="CF2D" sheet="1" objects="1" scenarios="1"/>
  <mergeCells count="1">
    <mergeCell ref="H9:I9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8.57421875" style="0" customWidth="1"/>
    <col min="8" max="8" width="6.28125" style="0" customWidth="1"/>
    <col min="9" max="9" width="4.7109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9" ht="13.5" thickBot="1">
      <c r="A9" s="25"/>
      <c r="B9" s="25"/>
      <c r="C9" s="25"/>
      <c r="D9" s="25"/>
      <c r="E9" s="25"/>
      <c r="F9" s="25"/>
      <c r="G9" s="25"/>
      <c r="H9" s="100" t="s">
        <v>29</v>
      </c>
      <c r="I9" s="101"/>
    </row>
    <row r="10" spans="1:9" ht="29.25" customHeight="1" thickBot="1">
      <c r="A10" s="25"/>
      <c r="B10" s="25"/>
      <c r="C10" s="25"/>
      <c r="D10" s="25"/>
      <c r="E10" s="25"/>
      <c r="F10" s="25"/>
      <c r="G10" s="25"/>
      <c r="H10" s="72"/>
      <c r="I10" s="73" t="s">
        <v>14</v>
      </c>
    </row>
    <row r="11" spans="1:9" ht="6" customHeight="1" thickBot="1">
      <c r="A11" s="25"/>
      <c r="B11" s="25"/>
      <c r="C11" s="25"/>
      <c r="D11" s="25"/>
      <c r="E11" s="25"/>
      <c r="F11" s="25"/>
      <c r="G11" s="25"/>
      <c r="H11" s="7"/>
      <c r="I11" s="6"/>
    </row>
    <row r="12" spans="1:9" ht="27.75" customHeight="1" thickBot="1">
      <c r="A12" s="25"/>
      <c r="B12" s="25"/>
      <c r="C12" s="25"/>
      <c r="D12" s="25"/>
      <c r="E12" s="25"/>
      <c r="F12" s="25"/>
      <c r="G12" s="25"/>
      <c r="H12" s="72"/>
      <c r="I12" s="73" t="s">
        <v>15</v>
      </c>
    </row>
    <row r="13" spans="1:9" ht="6" customHeight="1" thickBot="1">
      <c r="A13" s="25"/>
      <c r="B13" s="25"/>
      <c r="C13" s="25"/>
      <c r="D13" s="25"/>
      <c r="E13" s="25"/>
      <c r="F13" s="25"/>
      <c r="G13" s="25"/>
      <c r="H13" s="8"/>
      <c r="I13" s="6"/>
    </row>
    <row r="14" spans="1:9" ht="27" customHeight="1" thickBot="1">
      <c r="A14" s="25"/>
      <c r="B14" s="25"/>
      <c r="C14" s="25"/>
      <c r="D14" s="25"/>
      <c r="E14" s="25"/>
      <c r="F14" s="25"/>
      <c r="G14" s="25"/>
      <c r="H14" s="72"/>
      <c r="I14" s="73" t="s">
        <v>16</v>
      </c>
    </row>
    <row r="15" spans="1:8" ht="18">
      <c r="A15" s="25"/>
      <c r="B15" s="25"/>
      <c r="C15" s="25"/>
      <c r="D15" s="25"/>
      <c r="E15" s="25"/>
      <c r="F15" s="25"/>
      <c r="G15" s="25"/>
      <c r="H15" s="57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mergeCells count="1">
    <mergeCell ref="H9:I9"/>
  </mergeCells>
  <printOptions/>
  <pageMargins left="0.5905511811023623" right="0" top="6.12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7.57421875" style="0" customWidth="1"/>
    <col min="8" max="8" width="9.4218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29.2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6" max="7" width="15.00390625" style="0" customWidth="1"/>
    <col min="8" max="8" width="9.7109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8" ht="12.75">
      <c r="A5" s="25"/>
      <c r="B5" s="25"/>
      <c r="C5" s="25"/>
      <c r="D5" s="25"/>
      <c r="E5" s="25"/>
      <c r="F5" s="25"/>
      <c r="G5" s="25"/>
      <c r="H5" s="2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30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printOptions/>
  <pageMargins left="0.5511811023622047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PageLayoutView="0" workbookViewId="0" topLeftCell="A4">
      <selection activeCell="H20" sqref="H20"/>
    </sheetView>
  </sheetViews>
  <sheetFormatPr defaultColWidth="11.421875" defaultRowHeight="12.75"/>
  <cols>
    <col min="7" max="7" width="17.140625" style="0" customWidth="1"/>
    <col min="8" max="8" width="8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29.2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78"/>
  <sheetViews>
    <sheetView zoomScale="110" zoomScaleNormal="110" zoomScalePageLayoutView="0" workbookViewId="0" topLeftCell="A1">
      <selection activeCell="P8" sqref="P8"/>
    </sheetView>
  </sheetViews>
  <sheetFormatPr defaultColWidth="11.421875" defaultRowHeight="19.5" customHeight="1"/>
  <cols>
    <col min="1" max="1" width="4.8515625" style="4" customWidth="1"/>
    <col min="2" max="2" width="5.140625" style="0" customWidth="1"/>
    <col min="3" max="3" width="4.8515625" style="0" customWidth="1"/>
    <col min="4" max="4" width="5.00390625" style="0" customWidth="1"/>
    <col min="5" max="5" width="4.8515625" style="0" customWidth="1"/>
    <col min="6" max="6" width="4.57421875" style="0" customWidth="1"/>
    <col min="7" max="7" width="5.421875" style="0" customWidth="1"/>
    <col min="8" max="8" width="8.421875" style="29" customWidth="1"/>
    <col min="9" max="15" width="7.57421875" style="0" customWidth="1"/>
    <col min="16" max="17" width="7.7109375" style="0" customWidth="1"/>
    <col min="18" max="18" width="6.57421875" style="0" customWidth="1"/>
    <col min="19" max="19" width="6.8515625" style="0" customWidth="1"/>
    <col min="20" max="20" width="8.8515625" style="0" customWidth="1"/>
    <col min="21" max="21" width="9.57421875" style="0" customWidth="1"/>
    <col min="26" max="26" width="6.140625" style="0" customWidth="1"/>
    <col min="27" max="28" width="7.140625" style="0" customWidth="1"/>
    <col min="29" max="30" width="8.421875" style="0" customWidth="1"/>
    <col min="31" max="31" width="8.57421875" style="0" customWidth="1"/>
    <col min="32" max="32" width="9.57421875" style="0" customWidth="1"/>
    <col min="33" max="33" width="8.57421875" style="0" customWidth="1"/>
    <col min="34" max="34" width="7.00390625" style="0" customWidth="1"/>
    <col min="35" max="35" width="7.57421875" style="0" customWidth="1"/>
    <col min="36" max="36" width="8.421875" style="0" customWidth="1"/>
  </cols>
  <sheetData>
    <row r="1" spans="1:14" ht="37.5" customHeight="1">
      <c r="A1" s="16"/>
      <c r="B1" s="17"/>
      <c r="C1" s="17"/>
      <c r="D1" s="17"/>
      <c r="E1" s="17"/>
      <c r="F1" s="17"/>
      <c r="G1" s="17"/>
      <c r="H1" s="26"/>
      <c r="I1" s="17"/>
      <c r="J1" s="17"/>
      <c r="K1" s="17"/>
      <c r="L1" s="17"/>
      <c r="M1" s="17"/>
      <c r="N1" s="18"/>
    </row>
    <row r="2" spans="1:14" ht="24" customHeight="1">
      <c r="A2" s="43" t="s">
        <v>18</v>
      </c>
      <c r="B2" s="35"/>
      <c r="C2" s="126"/>
      <c r="D2" s="126"/>
      <c r="E2" s="126"/>
      <c r="F2" s="126"/>
      <c r="G2" s="126"/>
      <c r="H2" s="126"/>
      <c r="I2" s="126"/>
      <c r="J2" s="126"/>
      <c r="K2" s="132"/>
      <c r="L2" s="125" t="s">
        <v>23</v>
      </c>
      <c r="M2" s="126"/>
      <c r="N2" s="42"/>
    </row>
    <row r="3" spans="1:14" ht="24.75" customHeight="1">
      <c r="A3" s="32" t="s">
        <v>19</v>
      </c>
      <c r="B3" s="33"/>
      <c r="C3" s="34"/>
      <c r="D3" s="133"/>
      <c r="E3" s="133"/>
      <c r="F3" s="133"/>
      <c r="G3" s="133"/>
      <c r="H3" s="133"/>
      <c r="I3" s="133"/>
      <c r="J3" s="126" t="s">
        <v>25</v>
      </c>
      <c r="K3" s="126"/>
      <c r="L3" s="134"/>
      <c r="M3" s="134"/>
      <c r="N3" s="135"/>
    </row>
    <row r="4" spans="1:14" ht="26.25" customHeight="1">
      <c r="A4" s="43" t="s">
        <v>20</v>
      </c>
      <c r="B4" s="35"/>
      <c r="C4" s="35"/>
      <c r="D4" s="126"/>
      <c r="E4" s="126"/>
      <c r="F4" s="126"/>
      <c r="G4" s="126"/>
      <c r="H4" s="126"/>
      <c r="I4" s="126"/>
      <c r="J4" s="132"/>
      <c r="K4" s="41" t="s">
        <v>26</v>
      </c>
      <c r="L4" s="136"/>
      <c r="M4" s="136"/>
      <c r="N4" s="31"/>
    </row>
    <row r="5" spans="1:14" ht="27" customHeight="1">
      <c r="A5" s="130" t="s">
        <v>21</v>
      </c>
      <c r="B5" s="131"/>
      <c r="C5" s="131"/>
      <c r="D5" s="131"/>
      <c r="E5" s="131"/>
      <c r="F5" s="131"/>
      <c r="G5" s="131"/>
      <c r="H5" s="44"/>
      <c r="I5" s="30"/>
      <c r="J5" s="30"/>
      <c r="K5" s="127" t="s">
        <v>24</v>
      </c>
      <c r="L5" s="127"/>
      <c r="M5" s="128"/>
      <c r="N5" s="129"/>
    </row>
    <row r="6" spans="1:28" ht="7.5" customHeight="1">
      <c r="A6" s="66"/>
      <c r="B6" s="67"/>
      <c r="C6" s="55"/>
      <c r="D6" s="55"/>
      <c r="E6" s="55"/>
      <c r="F6" s="55"/>
      <c r="G6" s="67"/>
      <c r="H6" s="55"/>
      <c r="I6" s="55"/>
      <c r="J6" s="68"/>
      <c r="K6" s="55"/>
      <c r="L6" s="55"/>
      <c r="M6" s="55"/>
      <c r="N6" s="69"/>
      <c r="AB6" s="3"/>
    </row>
    <row r="7" spans="1:14" ht="18.75" customHeight="1">
      <c r="A7" s="36" t="s">
        <v>12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59">
        <v>6</v>
      </c>
      <c r="H7" s="65" t="s">
        <v>30</v>
      </c>
      <c r="I7" s="62"/>
      <c r="J7" s="40"/>
      <c r="K7" s="38"/>
      <c r="L7" s="39"/>
      <c r="M7" s="49"/>
      <c r="N7" s="50" t="s">
        <v>12</v>
      </c>
    </row>
    <row r="8" spans="1:14" ht="18.75" customHeight="1">
      <c r="A8" s="89">
        <v>1</v>
      </c>
      <c r="B8" s="90">
        <v>0.8</v>
      </c>
      <c r="C8" s="90">
        <v>1.8</v>
      </c>
      <c r="D8" s="90">
        <v>3</v>
      </c>
      <c r="E8" s="90"/>
      <c r="F8" s="90"/>
      <c r="G8" s="91"/>
      <c r="H8" s="63">
        <f>'01'!H10</f>
        <v>0</v>
      </c>
      <c r="I8" s="95"/>
      <c r="J8" s="47" t="s">
        <v>0</v>
      </c>
      <c r="K8" s="47"/>
      <c r="L8" s="47"/>
      <c r="M8" s="47"/>
      <c r="N8" s="51">
        <v>1</v>
      </c>
    </row>
    <row r="9" spans="1:14" ht="18.75" customHeight="1">
      <c r="A9" s="21">
        <v>2</v>
      </c>
      <c r="B9" s="10">
        <v>1</v>
      </c>
      <c r="C9" s="10">
        <v>2</v>
      </c>
      <c r="D9" s="10"/>
      <c r="E9" s="10"/>
      <c r="F9" s="10"/>
      <c r="G9" s="60"/>
      <c r="H9" s="63">
        <f>'02'!H10</f>
        <v>0</v>
      </c>
      <c r="I9" s="96"/>
      <c r="J9" s="48" t="s">
        <v>1</v>
      </c>
      <c r="K9" s="48"/>
      <c r="L9" s="48"/>
      <c r="M9" s="48"/>
      <c r="N9" s="52">
        <v>2</v>
      </c>
    </row>
    <row r="10" spans="1:14" ht="18.75" customHeight="1">
      <c r="A10" s="21">
        <v>3</v>
      </c>
      <c r="B10" s="10">
        <v>1</v>
      </c>
      <c r="C10" s="10">
        <v>2</v>
      </c>
      <c r="D10" s="10"/>
      <c r="E10" s="10"/>
      <c r="F10" s="10"/>
      <c r="G10" s="60"/>
      <c r="H10" s="63">
        <f>'03'!H10</f>
        <v>0</v>
      </c>
      <c r="I10" s="96"/>
      <c r="J10" s="48" t="s">
        <v>2</v>
      </c>
      <c r="K10" s="48"/>
      <c r="L10" s="48"/>
      <c r="M10" s="48"/>
      <c r="N10" s="52">
        <v>3</v>
      </c>
    </row>
    <row r="11" spans="1:14" ht="18.75" customHeight="1">
      <c r="A11" s="21">
        <v>4</v>
      </c>
      <c r="B11" s="10">
        <v>0.7</v>
      </c>
      <c r="C11" s="10">
        <v>1.5</v>
      </c>
      <c r="D11" s="10">
        <v>2.2</v>
      </c>
      <c r="E11" s="10">
        <v>2.8</v>
      </c>
      <c r="F11" s="10">
        <v>3.4</v>
      </c>
      <c r="G11" s="60">
        <v>4</v>
      </c>
      <c r="H11" s="63">
        <f>'04-06'!H10</f>
        <v>0</v>
      </c>
      <c r="I11" s="96"/>
      <c r="J11" s="48" t="s">
        <v>3</v>
      </c>
      <c r="K11" s="48"/>
      <c r="L11" s="48"/>
      <c r="M11" s="48"/>
      <c r="N11" s="52">
        <v>4</v>
      </c>
    </row>
    <row r="12" spans="1:14" ht="18.75" customHeight="1">
      <c r="A12" s="21">
        <v>5</v>
      </c>
      <c r="B12" s="10">
        <v>0.7</v>
      </c>
      <c r="C12" s="10">
        <v>1.5</v>
      </c>
      <c r="D12" s="10">
        <v>2.2</v>
      </c>
      <c r="E12" s="10">
        <v>2.8</v>
      </c>
      <c r="F12" s="10">
        <v>3.4</v>
      </c>
      <c r="G12" s="60">
        <v>4</v>
      </c>
      <c r="H12" s="63">
        <f>'04-06'!H12</f>
        <v>0</v>
      </c>
      <c r="I12" s="96"/>
      <c r="J12" s="48" t="s">
        <v>4</v>
      </c>
      <c r="K12" s="48"/>
      <c r="L12" s="48"/>
      <c r="M12" s="48"/>
      <c r="N12" s="52">
        <v>5</v>
      </c>
    </row>
    <row r="13" spans="1:14" ht="18.75" customHeight="1">
      <c r="A13" s="21">
        <v>6</v>
      </c>
      <c r="B13" s="10">
        <v>0.7</v>
      </c>
      <c r="C13" s="10">
        <v>1.5</v>
      </c>
      <c r="D13" s="10">
        <v>2.2</v>
      </c>
      <c r="E13" s="10">
        <v>2.8</v>
      </c>
      <c r="F13" s="10">
        <v>3.4</v>
      </c>
      <c r="G13" s="60">
        <v>4</v>
      </c>
      <c r="H13" s="63">
        <f>'04-06'!H14</f>
        <v>0</v>
      </c>
      <c r="I13" s="96"/>
      <c r="J13" s="93" t="s">
        <v>5</v>
      </c>
      <c r="K13" s="12"/>
      <c r="L13" s="11"/>
      <c r="M13" s="45"/>
      <c r="N13" s="52">
        <v>6</v>
      </c>
    </row>
    <row r="14" spans="1:14" ht="18.75" customHeight="1">
      <c r="A14" s="21">
        <v>7</v>
      </c>
      <c r="B14" s="10">
        <v>0.8</v>
      </c>
      <c r="C14" s="10">
        <v>1.7</v>
      </c>
      <c r="D14" s="10">
        <v>2.5</v>
      </c>
      <c r="E14" s="10">
        <v>3.2</v>
      </c>
      <c r="F14" s="10">
        <v>4</v>
      </c>
      <c r="G14" s="60"/>
      <c r="H14" s="63">
        <f>'07-09'!H10</f>
        <v>0</v>
      </c>
      <c r="I14" s="96"/>
      <c r="J14" s="48" t="s">
        <v>6</v>
      </c>
      <c r="K14" s="48"/>
      <c r="L14" s="48"/>
      <c r="M14" s="48"/>
      <c r="N14" s="52">
        <v>7</v>
      </c>
    </row>
    <row r="15" spans="1:14" ht="18.75" customHeight="1">
      <c r="A15" s="21">
        <v>8</v>
      </c>
      <c r="B15" s="10">
        <v>0.8</v>
      </c>
      <c r="C15" s="10">
        <v>1.7</v>
      </c>
      <c r="D15" s="10">
        <v>2.5</v>
      </c>
      <c r="E15" s="10">
        <v>3.2</v>
      </c>
      <c r="F15" s="10">
        <v>4</v>
      </c>
      <c r="G15" s="60"/>
      <c r="H15" s="63">
        <f>'07-09'!H12</f>
        <v>0</v>
      </c>
      <c r="I15" s="96"/>
      <c r="J15" s="48" t="s">
        <v>7</v>
      </c>
      <c r="K15" s="48"/>
      <c r="L15" s="48"/>
      <c r="M15" s="48"/>
      <c r="N15" s="52">
        <v>8</v>
      </c>
    </row>
    <row r="16" spans="1:14" ht="18.75" customHeight="1">
      <c r="A16" s="21">
        <v>9</v>
      </c>
      <c r="B16" s="10">
        <v>0.8</v>
      </c>
      <c r="C16" s="10">
        <v>1.7</v>
      </c>
      <c r="D16" s="10">
        <v>2.5</v>
      </c>
      <c r="E16" s="10">
        <v>3.2</v>
      </c>
      <c r="F16" s="10">
        <v>4</v>
      </c>
      <c r="G16" s="60"/>
      <c r="H16" s="63">
        <f>'07-09'!H14</f>
        <v>0</v>
      </c>
      <c r="I16" s="96"/>
      <c r="J16" s="48" t="s">
        <v>8</v>
      </c>
      <c r="K16" s="48"/>
      <c r="L16" s="48"/>
      <c r="M16" s="48"/>
      <c r="N16" s="52">
        <v>9</v>
      </c>
    </row>
    <row r="17" spans="1:14" ht="18.75" customHeight="1">
      <c r="A17" s="21">
        <v>10</v>
      </c>
      <c r="B17" s="10">
        <v>1</v>
      </c>
      <c r="C17" s="10">
        <v>2</v>
      </c>
      <c r="D17" s="10"/>
      <c r="E17" s="10"/>
      <c r="F17" s="10"/>
      <c r="G17" s="60"/>
      <c r="H17" s="63">
        <f>'10'!H10</f>
        <v>0</v>
      </c>
      <c r="I17" s="96"/>
      <c r="J17" s="48" t="s">
        <v>9</v>
      </c>
      <c r="K17" s="48"/>
      <c r="L17" s="48"/>
      <c r="M17" s="48"/>
      <c r="N17" s="52">
        <v>10</v>
      </c>
    </row>
    <row r="18" spans="1:14" ht="18.75" customHeight="1">
      <c r="A18" s="21">
        <v>11</v>
      </c>
      <c r="B18" s="10">
        <v>1</v>
      </c>
      <c r="C18" s="10">
        <v>2</v>
      </c>
      <c r="D18" s="10"/>
      <c r="E18" s="10"/>
      <c r="F18" s="10"/>
      <c r="G18" s="60"/>
      <c r="H18" s="63">
        <f>'11'!H10</f>
        <v>0</v>
      </c>
      <c r="I18" s="96"/>
      <c r="J18" s="48" t="s">
        <v>28</v>
      </c>
      <c r="K18" s="48"/>
      <c r="L18" s="48"/>
      <c r="M18" s="48"/>
      <c r="N18" s="52">
        <v>11</v>
      </c>
    </row>
    <row r="19" spans="1:14" ht="18.75" customHeight="1">
      <c r="A19" s="83">
        <v>12</v>
      </c>
      <c r="B19" s="53">
        <v>1</v>
      </c>
      <c r="C19" s="53">
        <v>1.5</v>
      </c>
      <c r="D19" s="53">
        <v>2</v>
      </c>
      <c r="E19" s="53">
        <v>2.5</v>
      </c>
      <c r="F19" s="53">
        <v>3</v>
      </c>
      <c r="G19" s="61"/>
      <c r="H19" s="64">
        <f>'12'!H10</f>
        <v>0</v>
      </c>
      <c r="I19" s="97"/>
      <c r="J19" s="54" t="s">
        <v>27</v>
      </c>
      <c r="K19" s="55"/>
      <c r="L19" s="55"/>
      <c r="M19" s="54"/>
      <c r="N19" s="92">
        <v>12</v>
      </c>
    </row>
    <row r="20" spans="1:10" ht="18.75" customHeight="1">
      <c r="A20" s="85"/>
      <c r="B20" s="118" t="s">
        <v>35</v>
      </c>
      <c r="C20" s="119"/>
      <c r="D20" s="119"/>
      <c r="E20" s="119"/>
      <c r="F20" s="119"/>
      <c r="G20" s="120"/>
      <c r="H20" s="86">
        <f>SUM(H8:H19)</f>
        <v>0</v>
      </c>
      <c r="I20" s="94"/>
      <c r="J20" s="3"/>
    </row>
    <row r="21" spans="1:10" ht="18.75" customHeight="1" thickBot="1">
      <c r="A21" s="121" t="s">
        <v>36</v>
      </c>
      <c r="B21" s="122"/>
      <c r="C21" s="87">
        <f>SUM(B8:B19)</f>
        <v>10.3</v>
      </c>
      <c r="D21" s="98"/>
      <c r="E21" s="99"/>
      <c r="F21" s="3"/>
      <c r="G21" s="3"/>
      <c r="I21" s="84"/>
      <c r="J21" s="74"/>
    </row>
    <row r="22" spans="1:14" ht="18.75" customHeight="1" thickBot="1" thickTop="1">
      <c r="A22" s="123" t="s">
        <v>37</v>
      </c>
      <c r="B22" s="124"/>
      <c r="C22" s="88">
        <f>F19+C18+C17+F16+F15+F14+G13+G12+G11+C10+C9+D8</f>
        <v>38</v>
      </c>
      <c r="D22" s="74"/>
      <c r="E22" s="74"/>
      <c r="F22" s="74"/>
      <c r="G22" s="80"/>
      <c r="H22" s="82" t="s">
        <v>17</v>
      </c>
      <c r="I22" s="75">
        <f>H20*1.0789</f>
        <v>0</v>
      </c>
      <c r="J22" s="76" t="s">
        <v>13</v>
      </c>
      <c r="L22" s="115" t="s">
        <v>32</v>
      </c>
      <c r="M22" s="116"/>
      <c r="N22" s="117"/>
    </row>
    <row r="23" spans="1:39" ht="19.5" customHeight="1" thickBot="1">
      <c r="A23" s="22"/>
      <c r="B23" s="74"/>
      <c r="C23" s="109" t="s">
        <v>33</v>
      </c>
      <c r="D23" s="110"/>
      <c r="E23" s="110"/>
      <c r="F23" s="110"/>
      <c r="G23" s="110"/>
      <c r="H23" s="113">
        <f>(I22/(4+(23-I22)*0.06))</f>
        <v>0</v>
      </c>
      <c r="I23" s="77">
        <f>POWER(I22,1.017)</f>
        <v>0</v>
      </c>
      <c r="J23" s="107">
        <f>IF(AND(H20&gt;10.8,H20&lt;11.2),"3",((I23/(4+(23-I23)*0.06))-0.2))</f>
        <v>-0.2</v>
      </c>
      <c r="L23" s="5"/>
      <c r="M23" s="5"/>
      <c r="N23" s="5"/>
      <c r="AM23" s="2"/>
    </row>
    <row r="24" spans="1:14" ht="19.5" customHeight="1" thickBot="1">
      <c r="A24" s="70"/>
      <c r="B24" s="78"/>
      <c r="C24" s="111" t="s">
        <v>34</v>
      </c>
      <c r="D24" s="112"/>
      <c r="E24" s="112"/>
      <c r="F24" s="112"/>
      <c r="G24" s="112"/>
      <c r="H24" s="114"/>
      <c r="I24" s="79"/>
      <c r="J24" s="108"/>
      <c r="K24" s="71"/>
      <c r="L24" s="104" t="s">
        <v>31</v>
      </c>
      <c r="M24" s="105"/>
      <c r="N24" s="106"/>
    </row>
    <row r="25" spans="1:36" ht="22.5" customHeight="1" thickTop="1">
      <c r="A25" s="22"/>
      <c r="B25" s="3"/>
      <c r="C25" s="81"/>
      <c r="D25" s="3"/>
      <c r="E25" s="3"/>
      <c r="F25" s="3"/>
      <c r="G25" s="3"/>
      <c r="H25" s="27"/>
      <c r="I25" s="3"/>
      <c r="J25" s="3"/>
      <c r="K25" s="3"/>
      <c r="L25" s="3"/>
      <c r="M25" s="3"/>
      <c r="N25" s="23"/>
      <c r="AJ25" s="5"/>
    </row>
    <row r="26" spans="1:14" ht="15" customHeight="1">
      <c r="A26" s="15"/>
      <c r="B26" s="3"/>
      <c r="C26" s="3"/>
      <c r="D26" s="3"/>
      <c r="E26" s="3"/>
      <c r="F26" s="3"/>
      <c r="G26" s="3"/>
      <c r="H26" s="27"/>
      <c r="I26" s="3"/>
      <c r="J26" s="3"/>
      <c r="K26" s="3"/>
      <c r="L26" s="3"/>
      <c r="M26" s="3"/>
      <c r="N26" s="19"/>
    </row>
    <row r="27" spans="1:14" ht="18" customHeight="1">
      <c r="A27" s="102" t="s">
        <v>0</v>
      </c>
      <c r="B27" s="103"/>
      <c r="C27" s="103"/>
      <c r="D27" s="103"/>
      <c r="E27" s="103"/>
      <c r="F27" s="3"/>
      <c r="G27" s="56">
        <f>(H19-1)/2*100+10</f>
        <v>-40</v>
      </c>
      <c r="H27" s="27"/>
      <c r="I27" s="3"/>
      <c r="J27" s="3"/>
      <c r="K27" s="3"/>
      <c r="L27" s="3"/>
      <c r="M27" s="3"/>
      <c r="N27" s="19"/>
    </row>
    <row r="28" spans="1:14" ht="18" customHeight="1">
      <c r="A28" s="102"/>
      <c r="B28" s="103"/>
      <c r="C28" s="103"/>
      <c r="D28" s="103"/>
      <c r="E28" s="103"/>
      <c r="F28" s="3"/>
      <c r="G28" s="56">
        <f>(H18-1)*100+10</f>
        <v>-90</v>
      </c>
      <c r="H28" s="27"/>
      <c r="I28" s="3"/>
      <c r="J28" s="3"/>
      <c r="K28" s="3"/>
      <c r="L28" s="3"/>
      <c r="M28" s="3"/>
      <c r="N28" s="19"/>
    </row>
    <row r="29" spans="1:14" ht="18" customHeight="1">
      <c r="A29" s="102" t="s">
        <v>1</v>
      </c>
      <c r="B29" s="103"/>
      <c r="C29" s="103"/>
      <c r="D29" s="103"/>
      <c r="E29" s="103"/>
      <c r="F29" s="3"/>
      <c r="G29" s="56">
        <f>(H17-1)*100+10</f>
        <v>-90</v>
      </c>
      <c r="H29" s="27"/>
      <c r="I29" s="3"/>
      <c r="J29" s="3"/>
      <c r="K29" s="3"/>
      <c r="L29" s="3"/>
      <c r="M29" s="3"/>
      <c r="N29" s="19"/>
    </row>
    <row r="30" spans="1:14" ht="18" customHeight="1">
      <c r="A30" s="102" t="s">
        <v>2</v>
      </c>
      <c r="B30" s="103"/>
      <c r="C30" s="103"/>
      <c r="D30" s="103"/>
      <c r="E30" s="103"/>
      <c r="F30" s="3"/>
      <c r="G30" s="56">
        <f>(H16-0.8)/3.2*100+10</f>
        <v>-15</v>
      </c>
      <c r="H30" s="27"/>
      <c r="I30" s="3"/>
      <c r="J30" s="3"/>
      <c r="K30" s="3"/>
      <c r="L30" s="3"/>
      <c r="M30" s="3"/>
      <c r="N30" s="19"/>
    </row>
    <row r="31" spans="1:14" ht="18" customHeight="1">
      <c r="A31" s="102" t="s">
        <v>3</v>
      </c>
      <c r="B31" s="103"/>
      <c r="C31" s="103"/>
      <c r="D31" s="103"/>
      <c r="E31" s="103"/>
      <c r="F31" s="3"/>
      <c r="G31" s="56">
        <f>(H16-0.8)/3.2*100+10</f>
        <v>-15</v>
      </c>
      <c r="H31" s="27"/>
      <c r="I31" s="3"/>
      <c r="J31" s="3"/>
      <c r="K31" s="3"/>
      <c r="L31" s="3"/>
      <c r="M31" s="3"/>
      <c r="N31" s="19"/>
    </row>
    <row r="32" spans="1:14" ht="18" customHeight="1">
      <c r="A32" s="102" t="s">
        <v>4</v>
      </c>
      <c r="B32" s="103"/>
      <c r="C32" s="103"/>
      <c r="D32" s="103"/>
      <c r="E32" s="103"/>
      <c r="F32" s="3"/>
      <c r="G32" s="56">
        <f>(H15-0.8)/3.2*100+10</f>
        <v>-15</v>
      </c>
      <c r="H32" s="27"/>
      <c r="I32" s="3"/>
      <c r="J32" s="3"/>
      <c r="K32" s="3"/>
      <c r="L32" s="3"/>
      <c r="M32" s="3"/>
      <c r="N32" s="19"/>
    </row>
    <row r="33" spans="1:14" ht="18" customHeight="1">
      <c r="A33" s="102" t="s">
        <v>5</v>
      </c>
      <c r="B33" s="103"/>
      <c r="C33" s="103"/>
      <c r="D33" s="103"/>
      <c r="E33" s="103"/>
      <c r="F33" s="3"/>
      <c r="G33" s="56">
        <f>(H14-0.8)/3.2*100+10</f>
        <v>-15</v>
      </c>
      <c r="H33" s="27"/>
      <c r="I33" s="3"/>
      <c r="J33" s="3"/>
      <c r="K33" s="3"/>
      <c r="L33" s="3"/>
      <c r="M33" s="3"/>
      <c r="N33" s="19"/>
    </row>
    <row r="34" spans="1:14" ht="18" customHeight="1">
      <c r="A34" s="102" t="s">
        <v>6</v>
      </c>
      <c r="B34" s="103"/>
      <c r="C34" s="103"/>
      <c r="D34" s="103"/>
      <c r="E34" s="103"/>
      <c r="F34" s="3"/>
      <c r="G34" s="56">
        <f>(H12-0.7)/3.3*100+10</f>
        <v>-11.212121212121211</v>
      </c>
      <c r="H34" s="27"/>
      <c r="I34" s="3"/>
      <c r="J34" s="3"/>
      <c r="K34" s="3"/>
      <c r="L34" s="3"/>
      <c r="M34" s="3"/>
      <c r="N34" s="19"/>
    </row>
    <row r="35" spans="1:14" ht="18" customHeight="1">
      <c r="A35" s="102" t="s">
        <v>7</v>
      </c>
      <c r="B35" s="103"/>
      <c r="C35" s="103"/>
      <c r="D35" s="103"/>
      <c r="E35" s="103"/>
      <c r="F35" s="3"/>
      <c r="G35" s="56">
        <f>(H11-0.7)/3.3*100+10</f>
        <v>-11.212121212121211</v>
      </c>
      <c r="H35" s="27"/>
      <c r="I35" s="3"/>
      <c r="J35" s="3"/>
      <c r="K35" s="3"/>
      <c r="L35" s="3"/>
      <c r="M35" s="3"/>
      <c r="N35" s="19"/>
    </row>
    <row r="36" spans="1:14" ht="18" customHeight="1">
      <c r="A36" s="102" t="s">
        <v>8</v>
      </c>
      <c r="B36" s="103"/>
      <c r="C36" s="103"/>
      <c r="D36" s="103"/>
      <c r="E36" s="103"/>
      <c r="F36" s="3"/>
      <c r="G36" s="56">
        <f>(H10-1)*100+10</f>
        <v>-90</v>
      </c>
      <c r="H36" s="27"/>
      <c r="I36" s="3"/>
      <c r="J36" s="3"/>
      <c r="K36" s="3"/>
      <c r="L36" s="3"/>
      <c r="M36" s="3"/>
      <c r="N36" s="19"/>
    </row>
    <row r="37" spans="1:14" ht="18" customHeight="1">
      <c r="A37" s="102" t="s">
        <v>22</v>
      </c>
      <c r="B37" s="103"/>
      <c r="C37" s="103"/>
      <c r="D37" s="103"/>
      <c r="E37" s="103"/>
      <c r="F37" s="3"/>
      <c r="G37" s="56">
        <f>(H9-1)*100+10</f>
        <v>-90</v>
      </c>
      <c r="H37" s="27"/>
      <c r="I37" s="3"/>
      <c r="J37" s="3"/>
      <c r="K37" s="3"/>
      <c r="L37" s="3"/>
      <c r="M37" s="3"/>
      <c r="N37" s="19"/>
    </row>
    <row r="38" spans="1:14" ht="18" customHeight="1">
      <c r="A38" s="102" t="s">
        <v>11</v>
      </c>
      <c r="B38" s="103"/>
      <c r="C38" s="103"/>
      <c r="D38" s="103"/>
      <c r="E38" s="103"/>
      <c r="F38" s="3"/>
      <c r="G38" s="56" t="e">
        <f>(#REF!-0.9)/2.1*100+10</f>
        <v>#REF!</v>
      </c>
      <c r="H38" s="27"/>
      <c r="I38" s="3"/>
      <c r="J38" s="3"/>
      <c r="K38" s="3"/>
      <c r="L38" s="3"/>
      <c r="M38" s="3"/>
      <c r="N38" s="19"/>
    </row>
    <row r="39" spans="1:14" ht="18" customHeight="1">
      <c r="A39" s="102" t="s">
        <v>10</v>
      </c>
      <c r="B39" s="103"/>
      <c r="C39" s="103"/>
      <c r="D39" s="103"/>
      <c r="E39" s="103"/>
      <c r="F39" s="3"/>
      <c r="G39" s="56">
        <f>(H8-0.8)/2.2*100+10</f>
        <v>-26.363636363636367</v>
      </c>
      <c r="H39" s="27"/>
      <c r="I39" s="3"/>
      <c r="J39" s="3"/>
      <c r="K39" s="3"/>
      <c r="L39" s="3"/>
      <c r="M39" s="3"/>
      <c r="N39" s="19"/>
    </row>
    <row r="40" spans="1:14" ht="15" customHeight="1">
      <c r="A40" s="22"/>
      <c r="F40" s="3"/>
      <c r="G40" s="3"/>
      <c r="H40" s="27"/>
      <c r="I40" s="3"/>
      <c r="J40" s="3"/>
      <c r="K40" s="3"/>
      <c r="L40" s="3"/>
      <c r="M40" s="3"/>
      <c r="N40" s="19"/>
    </row>
    <row r="41" spans="1:14" ht="15" customHeight="1">
      <c r="A41" s="15"/>
      <c r="B41" s="3"/>
      <c r="C41" s="3"/>
      <c r="D41" s="3"/>
      <c r="E41" s="3"/>
      <c r="F41" s="3"/>
      <c r="G41" s="3"/>
      <c r="H41" s="27"/>
      <c r="I41" s="3"/>
      <c r="J41" s="3"/>
      <c r="K41" s="3"/>
      <c r="L41" s="3"/>
      <c r="M41" s="3"/>
      <c r="N41" s="19"/>
    </row>
    <row r="42" spans="1:14" ht="15" customHeight="1">
      <c r="A42" s="14"/>
      <c r="B42" s="13"/>
      <c r="C42" s="13"/>
      <c r="D42" s="13"/>
      <c r="E42" s="13"/>
      <c r="F42" s="13"/>
      <c r="G42" s="13"/>
      <c r="H42" s="28"/>
      <c r="I42" s="13"/>
      <c r="J42" s="13"/>
      <c r="K42" s="13"/>
      <c r="L42" s="13"/>
      <c r="M42" s="13"/>
      <c r="N42" s="20"/>
    </row>
    <row r="43" spans="1:8" ht="15" customHeight="1">
      <c r="A43"/>
      <c r="H43"/>
    </row>
    <row r="44" spans="1:8" ht="15" customHeight="1">
      <c r="A44"/>
      <c r="H44"/>
    </row>
    <row r="45" spans="1:8" ht="15" customHeight="1">
      <c r="A45"/>
      <c r="H45"/>
    </row>
    <row r="46" spans="1:8" ht="19.5" customHeight="1">
      <c r="A46"/>
      <c r="H46"/>
    </row>
    <row r="47" spans="1:8" ht="19.5" customHeight="1">
      <c r="A47"/>
      <c r="H47"/>
    </row>
    <row r="48" spans="1:8" ht="19.5" customHeight="1">
      <c r="A48"/>
      <c r="H48"/>
    </row>
    <row r="49" spans="1:25" ht="19.5" customHeight="1">
      <c r="A49"/>
      <c r="H49"/>
      <c r="Y49" s="2"/>
    </row>
    <row r="50" ht="19.5" customHeight="1">
      <c r="A50" s="24"/>
    </row>
    <row r="82" ht="19.5" customHeight="1">
      <c r="Y82" s="2"/>
    </row>
    <row r="94" spans="29:30" ht="19.5" customHeight="1">
      <c r="AC94" s="46"/>
      <c r="AD94" s="46"/>
    </row>
    <row r="95" spans="29:30" ht="19.5" customHeight="1">
      <c r="AC95" s="46"/>
      <c r="AD95" s="46"/>
    </row>
    <row r="96" spans="29:30" ht="19.5" customHeight="1">
      <c r="AC96" s="46"/>
      <c r="AD96" s="46"/>
    </row>
    <row r="97" spans="29:30" ht="19.5" customHeight="1">
      <c r="AC97" s="46"/>
      <c r="AD97" s="46"/>
    </row>
    <row r="98" spans="29:30" ht="19.5" customHeight="1">
      <c r="AC98" s="46"/>
      <c r="AD98" s="46"/>
    </row>
    <row r="100" spans="29:30" ht="19.5" customHeight="1">
      <c r="AC100" s="46"/>
      <c r="AD100" s="46"/>
    </row>
    <row r="101" spans="29:30" ht="19.5" customHeight="1">
      <c r="AC101" s="46"/>
      <c r="AD101" s="46"/>
    </row>
    <row r="102" spans="25:30" ht="19.5" customHeight="1">
      <c r="Y102" s="2"/>
      <c r="AC102" s="46"/>
      <c r="AD102" s="46"/>
    </row>
    <row r="103" spans="29:30" ht="19.5" customHeight="1">
      <c r="AC103" s="46"/>
      <c r="AD103" s="46"/>
    </row>
    <row r="104" spans="29:30" ht="19.5" customHeight="1">
      <c r="AC104" s="46"/>
      <c r="AD104" s="46"/>
    </row>
    <row r="106" spans="29:30" ht="19.5" customHeight="1">
      <c r="AC106" s="46"/>
      <c r="AD106" s="46"/>
    </row>
    <row r="107" spans="29:30" ht="19.5" customHeight="1">
      <c r="AC107" s="46"/>
      <c r="AD107" s="46"/>
    </row>
    <row r="108" spans="29:30" ht="19.5" customHeight="1">
      <c r="AC108" s="46"/>
      <c r="AD108" s="46"/>
    </row>
    <row r="109" spans="29:30" ht="19.5" customHeight="1">
      <c r="AC109" s="46"/>
      <c r="AD109" s="46"/>
    </row>
    <row r="110" spans="29:30" ht="19.5" customHeight="1">
      <c r="AC110" s="46"/>
      <c r="AD110" s="46"/>
    </row>
    <row r="111" ht="19.5" customHeight="1">
      <c r="Y111" s="2"/>
    </row>
    <row r="119" ht="19.5" customHeight="1">
      <c r="AB119" s="2"/>
    </row>
    <row r="138" ht="19.5" customHeight="1">
      <c r="Y138" s="2"/>
    </row>
    <row r="163" ht="19.5" customHeight="1">
      <c r="Y163" s="2"/>
    </row>
    <row r="186" ht="19.5" customHeight="1">
      <c r="Y186" s="2"/>
    </row>
    <row r="207" spans="17:25" ht="19.5" customHeight="1">
      <c r="Q207" s="2"/>
      <c r="Y207" s="2"/>
    </row>
    <row r="227" spans="17:26" ht="19.5" customHeight="1">
      <c r="Q227" s="2"/>
      <c r="Y227" s="2"/>
      <c r="Z227" s="2"/>
    </row>
    <row r="245" ht="19.5" customHeight="1">
      <c r="Y245" s="2"/>
    </row>
    <row r="262" spans="17:26" ht="19.5" customHeight="1">
      <c r="Q262" s="2"/>
      <c r="Y262" s="2"/>
      <c r="Z262" s="2"/>
    </row>
    <row r="278" spans="17:26" ht="19.5" customHeight="1">
      <c r="Q278" s="2"/>
      <c r="Y278" s="2"/>
      <c r="Z278" s="2"/>
    </row>
  </sheetData>
  <sheetProtection password="CF2D" sheet="1" objects="1" scenarios="1"/>
  <mergeCells count="32">
    <mergeCell ref="L2:M2"/>
    <mergeCell ref="K5:L5"/>
    <mergeCell ref="M5:N5"/>
    <mergeCell ref="A5:G5"/>
    <mergeCell ref="C2:K2"/>
    <mergeCell ref="D3:I3"/>
    <mergeCell ref="L3:N3"/>
    <mergeCell ref="D4:J4"/>
    <mergeCell ref="L4:M4"/>
    <mergeCell ref="J3:K3"/>
    <mergeCell ref="L22:N22"/>
    <mergeCell ref="B20:G20"/>
    <mergeCell ref="A21:B21"/>
    <mergeCell ref="A22:B22"/>
    <mergeCell ref="A33:E33"/>
    <mergeCell ref="A34:E34"/>
    <mergeCell ref="A27:E27"/>
    <mergeCell ref="A28:E28"/>
    <mergeCell ref="A29:E29"/>
    <mergeCell ref="A30:E30"/>
    <mergeCell ref="A31:E31"/>
    <mergeCell ref="A32:E32"/>
    <mergeCell ref="L24:N24"/>
    <mergeCell ref="J23:J24"/>
    <mergeCell ref="C23:G23"/>
    <mergeCell ref="C24:G24"/>
    <mergeCell ref="H23:H24"/>
    <mergeCell ref="A39:E39"/>
    <mergeCell ref="A38:E38"/>
    <mergeCell ref="A35:E35"/>
    <mergeCell ref="A36:E36"/>
    <mergeCell ref="A37:E37"/>
  </mergeCells>
  <printOptions/>
  <pageMargins left="0.82" right="0.1968503937007874" top="0.3937007874015748" bottom="0.31496062992125984" header="0.2755905511811024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 Ing. Hans Mattanovich</dc:creator>
  <cp:keywords/>
  <dc:description/>
  <cp:lastModifiedBy>Gerald Muralt</cp:lastModifiedBy>
  <cp:lastPrinted>2009-09-10T07:18:48Z</cp:lastPrinted>
  <dcterms:created xsi:type="dcterms:W3CDTF">2004-08-31T16:34:40Z</dcterms:created>
  <dcterms:modified xsi:type="dcterms:W3CDTF">2013-11-20T09:42:36Z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378718496</vt:i4>
  </property>
  <property fmtid="{D5CDD505-2E9C-101B-9397-08002B2CF9AE}" pid="3" name="_EmailSubject">
    <vt:lpwstr>Anpassung hp KJ</vt:lpwstr>
  </property>
  <property fmtid="{D5CDD505-2E9C-101B-9397-08002B2CF9AE}" pid="4" name="_AuthorEmail">
    <vt:lpwstr>gerald.muralt@kaerntner-jaegerschaft.at</vt:lpwstr>
  </property>
  <property fmtid="{D5CDD505-2E9C-101B-9397-08002B2CF9AE}" pid="5" name="_AuthorEmailDisplayName">
    <vt:lpwstr>Gerald Muralt</vt:lpwstr>
  </property>
  <property fmtid="{D5CDD505-2E9C-101B-9397-08002B2CF9AE}" pid="6" name="_PreviousAdHocReviewCycleID">
    <vt:i4>-648042984</vt:i4>
  </property>
</Properties>
</file>